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2010'!$11:$12</definedName>
    <definedName name="_xlnm.Print_Area" localSheetId="0">'Б 2010'!$A$1:$E$109</definedName>
  </definedNames>
  <calcPr fullCalcOnLoad="1"/>
</workbook>
</file>

<file path=xl/sharedStrings.xml><?xml version="1.0" encoding="utf-8"?>
<sst xmlns="http://schemas.openxmlformats.org/spreadsheetml/2006/main" count="196" uniqueCount="196">
  <si>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</si>
  <si>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</si>
  <si>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</si>
  <si>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</si>
  <si>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</si>
  <si>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</si>
  <si>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</si>
  <si>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</si>
  <si>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</si>
  <si>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</si>
  <si>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</si>
  <si>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</si>
  <si>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</si>
  <si>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</si>
  <si>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>0707 </t>
  </si>
  <si>
    <t>0709 </t>
  </si>
  <si>
    <t>0800 </t>
  </si>
  <si>
    <t>0801 </t>
  </si>
  <si>
    <t>0806 </t>
  </si>
  <si>
    <t>0900 </t>
  </si>
  <si>
    <t>0901 </t>
  </si>
  <si>
    <t>0902 </t>
  </si>
  <si>
    <t>0904 </t>
  </si>
  <si>
    <t>1000 </t>
  </si>
  <si>
    <t>1001 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</si>
  <si>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</si>
  <si>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</si>
  <si>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</si>
  <si>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</si>
  <si>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1003 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</si>
  <si>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</si>
  <si>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</si>
  <si>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</si>
  <si>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Обслуживание государственного муниципального долга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</si>
  <si>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</si>
  <si>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</si>
  <si>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Общегосударственные вопросы</t>
  </si>
  <si>
    <t>Охрана окружающей среды</t>
  </si>
  <si>
    <t>Другие вопросы в области охраны окружающей среды</t>
  </si>
  <si>
    <t xml:space="preserve"> </t>
  </si>
  <si>
    <t>Другие вопросы в области  национальной безопасности и правоохранительной деятельности</t>
  </si>
  <si>
    <t>Дорожное хозяйство</t>
  </si>
  <si>
    <t xml:space="preserve">Другие вопросы в области национальной экономики </t>
  </si>
  <si>
    <t>Стационарная медицинская помощь</t>
  </si>
  <si>
    <t>Амбулаторная медицинская помощь</t>
  </si>
  <si>
    <t>Скорая медицинская помощь</t>
  </si>
  <si>
    <t xml:space="preserve">Физическая культура и спорт 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</si>
  <si>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</si>
  <si>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</si>
  <si>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</si>
  <si>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</si>
  <si>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</si>
  <si>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</si>
  <si>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</si>
  <si>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</si>
  <si>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</si>
  <si>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</si>
  <si>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</si>
  <si>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</si>
  <si>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</si>
  <si>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</si>
  <si>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</si>
  <si>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</si>
  <si>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</si>
  <si>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</si>
  <si>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</si>
  <si>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</si>
  <si>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</si>
  <si>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</si>
  <si>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</si>
  <si>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</si>
  <si>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</si>
  <si>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</si>
  <si>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</si>
  <si>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</si>
  <si>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</si>
  <si>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r>
  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  </r>
    <r>
      <rPr>
        <sz val="9"/>
        <rFont val="Times New Roman"/>
        <family val="1"/>
      </rPr>
      <t>(за исключением имущества муниципальных автономных учреждений)</t>
    </r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</si>
  <si>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</si>
  <si>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</si>
  <si>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</si>
  <si>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49811201000010000120 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</si>
  <si>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</si>
  <si>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</si>
  <si>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</si>
  <si>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</si>
  <si>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</si>
  <si>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</si>
  <si>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</si>
  <si>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 Прочие неналоговые доходы</t>
  </si>
  <si>
    <t>00111705040040000180</t>
  </si>
  <si>
    <t>Прочие неналоговые доходы бюджетов городских округов.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</si>
  <si>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</si>
  <si>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</si>
  <si>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</si>
  <si>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</si>
  <si>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</si>
  <si>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</si>
  <si>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</si>
  <si>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</si>
  <si>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</si>
  <si>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</si>
  <si>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</si>
  <si>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Бюджет городского округа Электросталь Московской области на  2010 год</t>
  </si>
  <si>
    <t>Обеспечекние проведения выборов и референдумов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</si>
  <si>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</si>
  <si>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00010906000020000110 </t>
  </si>
  <si>
    <t>Прочие налоги и сборы (по отмененным налогам и сборам субъектов Российской Федерации)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</si>
  <si>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</si>
  <si>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</si>
  <si>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</si>
  <si>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</si>
  <si>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</si>
  <si>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</si>
  <si>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</si>
  <si>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</si>
  <si>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</si>
  <si>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</si>
  <si>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</si>
  <si>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</si>
  <si>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</si>
  <si>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</si>
  <si>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</si>
  <si>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2. РАСХОДЫ</t>
  </si>
  <si>
    <t>Национальная безопасность и правоохранительная деятельность </t>
  </si>
  <si>
    <t>Органы внутренних дел </t>
  </si>
  <si>
    <t>Предупреждение и ликвидация последствий чрезвычайных ситуаций и стихийных бедствий, гражданская оборона </t>
  </si>
  <si>
    <t>Национальная экономика </t>
  </si>
  <si>
    <t>Жилищно-коммунальное хозяйство </t>
  </si>
  <si>
    <t>Жилищное хозяйство </t>
  </si>
  <si>
    <t>Образование </t>
  </si>
  <si>
    <t>Дошкольное образование </t>
  </si>
  <si>
    <t>Общее образование </t>
  </si>
  <si>
    <t>Переподготовка и повышение квалификации </t>
  </si>
  <si>
    <t>Молодежная политика и оздоровление детей </t>
  </si>
  <si>
    <t>Другие вопросы в области образования </t>
  </si>
  <si>
    <t>Культура, кинематография, средства массовой информации </t>
  </si>
  <si>
    <t>Культура </t>
  </si>
  <si>
    <t>Другие вопросы  в области культуры, кинематографии и средств массовой информации </t>
  </si>
  <si>
    <t>Здравоохранение и спорт </t>
  </si>
  <si>
    <t>Социальная политика </t>
  </si>
  <si>
    <t>Пенсионное обеспечение </t>
  </si>
  <si>
    <t>Социальное обеспечение населения</t>
  </si>
  <si>
    <t>Налог на доходы физических лиц</t>
  </si>
  <si>
    <t>НАЛОГОВЫЕ И НЕНАЛОГОВЫЕ ДОХОДЫ</t>
  </si>
  <si>
    <t xml:space="preserve">0903 </t>
  </si>
  <si>
    <t xml:space="preserve">0908 </t>
  </si>
  <si>
    <t xml:space="preserve">0910 </t>
  </si>
  <si>
    <t xml:space="preserve">0705 </t>
  </si>
  <si>
    <t xml:space="preserve">0702 </t>
  </si>
  <si>
    <t xml:space="preserve">0701 </t>
  </si>
  <si>
    <t xml:space="preserve">0700 </t>
  </si>
  <si>
    <t xml:space="preserve">0603 </t>
  </si>
  <si>
    <t xml:space="preserve">0600 </t>
  </si>
  <si>
    <t xml:space="preserve">0505 </t>
  </si>
  <si>
    <t xml:space="preserve">0503 </t>
  </si>
  <si>
    <t xml:space="preserve">0501 </t>
  </si>
  <si>
    <t xml:space="preserve">0500 </t>
  </si>
  <si>
    <t xml:space="preserve">0412 </t>
  </si>
  <si>
    <t xml:space="preserve">0409 </t>
  </si>
  <si>
    <t xml:space="preserve">0400 </t>
  </si>
  <si>
    <t xml:space="preserve">0314 </t>
  </si>
  <si>
    <t xml:space="preserve">0309 </t>
  </si>
  <si>
    <t xml:space="preserve">0302 </t>
  </si>
  <si>
    <t xml:space="preserve">0300 </t>
  </si>
  <si>
    <t xml:space="preserve">0204 </t>
  </si>
  <si>
    <t xml:space="preserve">0200 </t>
  </si>
  <si>
    <t xml:space="preserve">0114 </t>
  </si>
  <si>
    <t xml:space="preserve">0111 </t>
  </si>
  <si>
    <t xml:space="preserve">0107 </t>
  </si>
  <si>
    <t xml:space="preserve">0106 </t>
  </si>
  <si>
    <t xml:space="preserve">0104 </t>
  </si>
  <si>
    <t xml:space="preserve">0103 </t>
  </si>
  <si>
    <t xml:space="preserve">0102 </t>
  </si>
  <si>
    <t xml:space="preserve">0100 </t>
  </si>
  <si>
    <t>0408</t>
  </si>
  <si>
    <t xml:space="preserve">Транспорт                                                            </t>
  </si>
  <si>
    <t>0502</t>
  </si>
  <si>
    <t xml:space="preserve">Коммунальное хозяйство </t>
  </si>
  <si>
    <t>0105</t>
  </si>
  <si>
    <t>Судебная система</t>
  </si>
  <si>
    <t>00211101040040000120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</si>
  <si>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 , принадлежащим городским округам</t>
  </si>
  <si>
    <t>Штрафы, санкции, возмещение ущерба, из них:</t>
  </si>
  <si>
    <t>Задолженность и перерасчеты по отмененным налогам, сборам и иным обязательным платежам, из них:</t>
  </si>
  <si>
    <t>Назначено на  2010 год</t>
  </si>
  <si>
    <t>Исполнено                за   2010 год</t>
  </si>
  <si>
    <t>% исполнения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</si>
  <si>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</si>
  <si>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>00011105010040000120</t>
  </si>
  <si>
    <t>00011105020040000120</t>
  </si>
  <si>
    <t>00011690040040000140 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</si>
  <si>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</si>
  <si>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00011904000040000151</t>
  </si>
  <si>
    <t>ДОХОДЫ ОТ ПРЕДПРИНИМАТЕЛЬСКОЙ И ИНОЙ ПРИНОСЯЩЕЙ ДОХОД ДЕЯТЕЛЬНОСТИ</t>
  </si>
  <si>
    <t xml:space="preserve">к решению Совета депутатов </t>
  </si>
  <si>
    <t>от  26.05.2011  № 67/13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</si>
</sst>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</numFmts>
  <fonts count="48">
    <font>
      <sz val="10"/>
      <name val="Arial Cyr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8" fontId="3" fillId="0" borderId="0" xfId="58" applyNumberFormat="1" applyFont="1" applyBorder="1" applyAlignment="1">
      <alignment horizontal="right" vertical="center"/>
    </xf>
    <xf numFmtId="168" fontId="2" fillId="0" borderId="0" xfId="58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top"/>
    </xf>
    <xf numFmtId="167" fontId="7" fillId="0" borderId="16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vertical="top"/>
    </xf>
    <xf numFmtId="167" fontId="6" fillId="0" borderId="16" xfId="0" applyNumberFormat="1" applyFont="1" applyBorder="1" applyAlignment="1">
      <alignment horizontal="right" vertical="top"/>
    </xf>
    <xf numFmtId="49" fontId="6" fillId="0" borderId="18" xfId="0" applyNumberFormat="1" applyFont="1" applyBorder="1" applyAlignment="1">
      <alignment vertical="top"/>
    </xf>
    <xf numFmtId="167" fontId="7" fillId="0" borderId="19" xfId="0" applyNumberFormat="1" applyFont="1" applyBorder="1" applyAlignment="1">
      <alignment horizontal="right" vertical="top"/>
    </xf>
    <xf numFmtId="167" fontId="6" fillId="0" borderId="17" xfId="58" applyNumberFormat="1" applyFont="1" applyBorder="1" applyAlignment="1">
      <alignment horizontal="right" vertical="top"/>
    </xf>
    <xf numFmtId="167" fontId="7" fillId="0" borderId="16" xfId="58" applyNumberFormat="1" applyFont="1" applyBorder="1" applyAlignment="1">
      <alignment horizontal="right" vertical="top"/>
    </xf>
    <xf numFmtId="167" fontId="6" fillId="0" borderId="16" xfId="58" applyNumberFormat="1" applyFont="1" applyBorder="1" applyAlignment="1">
      <alignment horizontal="right" vertical="top"/>
    </xf>
    <xf numFmtId="167" fontId="6" fillId="0" borderId="19" xfId="58" applyNumberFormat="1" applyFont="1" applyBorder="1" applyAlignment="1">
      <alignment horizontal="right" vertical="top"/>
    </xf>
    <xf numFmtId="167" fontId="7" fillId="0" borderId="20" xfId="0" applyNumberFormat="1" applyFont="1" applyBorder="1" applyAlignment="1">
      <alignment horizontal="right" vertical="top" wrapText="1"/>
    </xf>
    <xf numFmtId="167" fontId="7" fillId="0" borderId="21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vertical="top" wrapText="1"/>
    </xf>
    <xf numFmtId="166" fontId="6" fillId="0" borderId="10" xfId="0" applyNumberFormat="1" applyFont="1" applyBorder="1" applyAlignment="1">
      <alignment vertical="top"/>
    </xf>
    <xf numFmtId="0" fontId="6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6" xfId="0" applyNumberFormat="1" applyFont="1" applyBorder="1" applyAlignment="1">
      <alignment horizontal="right" vertical="top"/>
    </xf>
    <xf numFmtId="167" fontId="6" fillId="0" borderId="27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right" vertical="top"/>
    </xf>
    <xf numFmtId="0" fontId="9" fillId="0" borderId="28" xfId="0" applyNumberFormat="1" applyFont="1" applyBorder="1" applyAlignment="1">
      <alignment horizontal="left" vertical="top" wrapText="1"/>
    </xf>
    <xf numFmtId="0" fontId="7" fillId="0" borderId="28" xfId="0" applyNumberFormat="1" applyFont="1" applyBorder="1" applyAlignment="1">
      <alignment horizontal="left" vertical="top" wrapText="1"/>
    </xf>
    <xf numFmtId="0" fontId="9" fillId="0" borderId="28" xfId="55" applyNumberFormat="1" applyFont="1" applyBorder="1" applyAlignment="1">
      <alignment horizontal="left" vertical="top" wrapText="1"/>
    </xf>
    <xf numFmtId="0" fontId="9" fillId="0" borderId="29" xfId="0" applyNumberFormat="1" applyFont="1" applyBorder="1" applyAlignment="1">
      <alignment horizontal="left" vertical="top" wrapText="1"/>
    </xf>
    <xf numFmtId="0" fontId="6" fillId="0" borderId="28" xfId="0" applyNumberFormat="1" applyFont="1" applyBorder="1" applyAlignment="1">
      <alignment vertical="top" wrapText="1"/>
    </xf>
    <xf numFmtId="0" fontId="7" fillId="0" borderId="30" xfId="0" applyNumberFormat="1" applyFont="1" applyBorder="1" applyAlignment="1">
      <alignment horizontal="left" vertical="top" wrapText="1"/>
    </xf>
    <xf numFmtId="0" fontId="11" fillId="0" borderId="29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wrapText="1"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 wrapText="1"/>
    </xf>
    <xf numFmtId="0" fontId="6" fillId="0" borderId="30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/>
    </xf>
    <xf numFmtId="0" fontId="10" fillId="0" borderId="35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6" fillId="0" borderId="36" xfId="0" applyNumberFormat="1" applyFont="1" applyBorder="1" applyAlignment="1">
      <alignment horizontal="right" vertical="top" wrapText="1"/>
    </xf>
    <xf numFmtId="166" fontId="6" fillId="0" borderId="22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right" vertical="center"/>
    </xf>
    <xf numFmtId="167" fontId="7" fillId="0" borderId="17" xfId="0" applyNumberFormat="1" applyFont="1" applyBorder="1" applyAlignment="1">
      <alignment horizontal="right" vertical="top"/>
    </xf>
    <xf numFmtId="49" fontId="7" fillId="0" borderId="37" xfId="0" applyNumberFormat="1" applyFont="1" applyBorder="1" applyAlignment="1">
      <alignment vertical="top"/>
    </xf>
    <xf numFmtId="167" fontId="7" fillId="0" borderId="25" xfId="0" applyNumberFormat="1" applyFont="1" applyBorder="1" applyAlignment="1">
      <alignment horizontal="right" vertical="top"/>
    </xf>
    <xf numFmtId="0" fontId="8" fillId="0" borderId="29" xfId="0" applyNumberFormat="1" applyFont="1" applyBorder="1" applyAlignment="1">
      <alignment horizontal="right" vertical="top" wrapText="1"/>
    </xf>
    <xf numFmtId="0" fontId="11" fillId="0" borderId="21" xfId="0" applyNumberFormat="1" applyFont="1" applyBorder="1" applyAlignment="1">
      <alignment horizontal="left" vertical="top" wrapText="1"/>
    </xf>
    <xf numFmtId="49" fontId="12" fillId="0" borderId="38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C5" sqref="C5:F5"/>
    </sheetView>
  </sheetViews>
  <sheetFormatPr defaultColWidth="9.00390625" defaultRowHeight="12.75"/>
  <cols>
    <col min="1" max="1" width="21.00390625" style="13" customWidth="1"/>
    <col min="2" max="2" width="56.375" style="14" customWidth="1"/>
    <col min="3" max="3" width="11.625" style="14" customWidth="1"/>
    <col min="4" max="4" width="12.375" style="14" customWidth="1"/>
    <col min="5" max="5" width="11.125" style="14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5">
      <c r="C1" s="100" t="s">
        <v>53</v>
      </c>
      <c r="D1" s="100"/>
      <c r="E1" s="100"/>
      <c r="F1" s="100"/>
      <c r="G1" s="26"/>
    </row>
    <row r="2" spans="3:7" ht="15">
      <c r="C2" s="100" t="s">
        <v>194</v>
      </c>
      <c r="D2" s="100"/>
      <c r="E2" s="100"/>
      <c r="F2" s="100"/>
      <c r="G2" s="26"/>
    </row>
    <row r="3" spans="3:7" ht="15">
      <c r="C3" s="100" t="s">
        <v>55</v>
      </c>
      <c r="D3" s="100"/>
      <c r="E3" s="100"/>
      <c r="F3" s="100"/>
      <c r="G3" s="26"/>
    </row>
    <row r="4" spans="3:7" ht="15">
      <c r="C4" s="100" t="s">
        <v>54</v>
      </c>
      <c r="D4" s="100"/>
      <c r="E4" s="100"/>
      <c r="F4" s="100"/>
      <c r="G4" s="26"/>
    </row>
    <row r="5" spans="3:7" ht="15">
      <c r="C5" s="99" t="s">
        <v>195</v>
      </c>
      <c r="D5" s="99"/>
      <c r="E5" s="99"/>
      <c r="F5" s="99"/>
      <c r="G5" s="26"/>
    </row>
    <row r="6" ht="12.75">
      <c r="E6" s="15"/>
    </row>
    <row r="8" spans="1:12" ht="15.75">
      <c r="A8" s="98" t="s">
        <v>102</v>
      </c>
      <c r="B8" s="98"/>
      <c r="C8" s="98"/>
      <c r="D8" s="98"/>
      <c r="E8" s="98"/>
      <c r="F8" s="12"/>
      <c r="G8" s="3"/>
      <c r="H8" s="4"/>
      <c r="I8" s="4"/>
      <c r="J8" s="4"/>
      <c r="K8" s="5"/>
      <c r="L8" s="5"/>
    </row>
    <row r="9" spans="1:12" ht="12.75" customHeight="1">
      <c r="A9" s="28"/>
      <c r="B9" s="28"/>
      <c r="C9" s="28"/>
      <c r="D9" s="28"/>
      <c r="E9" s="28"/>
      <c r="F9" s="12"/>
      <c r="G9" s="3"/>
      <c r="H9" s="4"/>
      <c r="I9" s="4"/>
      <c r="J9" s="4"/>
      <c r="K9" s="5"/>
      <c r="L9" s="5"/>
    </row>
    <row r="10" spans="1:19" s="2" customFormat="1" ht="15" customHeight="1" thickBot="1">
      <c r="A10" s="13"/>
      <c r="B10" s="17"/>
      <c r="C10" s="17"/>
      <c r="D10" s="17"/>
      <c r="E10" s="27" t="s">
        <v>98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48" customHeight="1" thickBot="1">
      <c r="A11" s="35" t="s">
        <v>0</v>
      </c>
      <c r="B11" s="36" t="s">
        <v>97</v>
      </c>
      <c r="C11" s="58" t="s">
        <v>184</v>
      </c>
      <c r="D11" s="58" t="s">
        <v>185</v>
      </c>
      <c r="E11" s="59" t="s">
        <v>186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37" t="s">
        <v>49</v>
      </c>
      <c r="B12" s="16">
        <v>2</v>
      </c>
      <c r="C12" s="55">
        <v>3</v>
      </c>
      <c r="D12" s="55">
        <v>4</v>
      </c>
      <c r="E12" s="38">
        <v>5</v>
      </c>
      <c r="F12" s="19"/>
    </row>
    <row r="13" spans="1:6" ht="16.5" customHeight="1">
      <c r="A13" s="37"/>
      <c r="B13" s="34" t="s">
        <v>121</v>
      </c>
      <c r="C13" s="56"/>
      <c r="D13" s="56"/>
      <c r="E13" s="39"/>
      <c r="F13" s="19"/>
    </row>
    <row r="14" spans="1:7" ht="12.75">
      <c r="A14" s="40" t="s">
        <v>1</v>
      </c>
      <c r="B14" s="29" t="s">
        <v>143</v>
      </c>
      <c r="C14" s="41">
        <f>C29+C50</f>
        <v>1162765.9</v>
      </c>
      <c r="D14" s="41">
        <f>D29+D50</f>
        <v>1194311.9</v>
      </c>
      <c r="E14" s="41">
        <f>D14/C14*100</f>
        <v>102.71301385773353</v>
      </c>
      <c r="F14" s="20"/>
      <c r="G14" s="10"/>
    </row>
    <row r="15" spans="1:6" ht="15.75" customHeight="1">
      <c r="A15" s="40" t="s">
        <v>2</v>
      </c>
      <c r="B15" s="29" t="s">
        <v>59</v>
      </c>
      <c r="C15" s="41">
        <f>C16</f>
        <v>557008.9</v>
      </c>
      <c r="D15" s="41">
        <f>D16</f>
        <v>558748.4</v>
      </c>
      <c r="E15" s="41">
        <f aca="true" t="shared" si="0" ref="E15:E80">D15/C15*100</f>
        <v>100.31229303517412</v>
      </c>
      <c r="F15" s="21"/>
    </row>
    <row r="16" spans="1:6" ht="14.25" customHeight="1">
      <c r="A16" s="42" t="s">
        <v>60</v>
      </c>
      <c r="B16" s="32" t="s">
        <v>142</v>
      </c>
      <c r="C16" s="43">
        <v>557008.9</v>
      </c>
      <c r="D16" s="43">
        <v>558748.4</v>
      </c>
      <c r="E16" s="43">
        <f t="shared" si="0"/>
        <v>100.31229303517412</v>
      </c>
      <c r="F16" s="21"/>
    </row>
    <row r="17" spans="1:7" ht="14.25" customHeight="1">
      <c r="A17" s="40" t="s">
        <v>3</v>
      </c>
      <c r="B17" s="30" t="s">
        <v>112</v>
      </c>
      <c r="C17" s="41">
        <f>C18+C19</f>
        <v>115001</v>
      </c>
      <c r="D17" s="41">
        <f>D18+D19</f>
        <v>116150.90000000001</v>
      </c>
      <c r="E17" s="41">
        <f t="shared" si="0"/>
        <v>100.99990434865785</v>
      </c>
      <c r="F17" s="21"/>
      <c r="G17" s="8"/>
    </row>
    <row r="18" spans="1:7" ht="13.5" customHeight="1">
      <c r="A18" s="44" t="s">
        <v>61</v>
      </c>
      <c r="B18" s="31" t="s">
        <v>28</v>
      </c>
      <c r="C18" s="43">
        <v>114997</v>
      </c>
      <c r="D18" s="43">
        <v>116146.8</v>
      </c>
      <c r="E18" s="43">
        <f t="shared" si="0"/>
        <v>100.9998521700566</v>
      </c>
      <c r="F18" s="21"/>
      <c r="G18" s="7"/>
    </row>
    <row r="19" spans="1:7" ht="12.75">
      <c r="A19" s="42" t="s">
        <v>62</v>
      </c>
      <c r="B19" s="32" t="s">
        <v>63</v>
      </c>
      <c r="C19" s="43">
        <v>4</v>
      </c>
      <c r="D19" s="43">
        <v>4.1</v>
      </c>
      <c r="E19" s="43">
        <f t="shared" si="0"/>
        <v>102.49999999999999</v>
      </c>
      <c r="F19" s="21"/>
      <c r="G19" s="9"/>
    </row>
    <row r="20" spans="1:7" ht="14.25" customHeight="1">
      <c r="A20" s="40" t="s">
        <v>4</v>
      </c>
      <c r="B20" s="30" t="s">
        <v>113</v>
      </c>
      <c r="C20" s="41">
        <f>C21+C22</f>
        <v>160247</v>
      </c>
      <c r="D20" s="41">
        <f>D21+D22</f>
        <v>161938.44</v>
      </c>
      <c r="E20" s="41">
        <f t="shared" si="0"/>
        <v>101.05552054016611</v>
      </c>
      <c r="F20" s="21"/>
      <c r="G20" s="8"/>
    </row>
    <row r="21" spans="1:7" ht="37.5" customHeight="1">
      <c r="A21" s="62" t="s">
        <v>64</v>
      </c>
      <c r="B21" s="66" t="s">
        <v>65</v>
      </c>
      <c r="C21" s="43">
        <v>11900</v>
      </c>
      <c r="D21" s="43">
        <v>12225</v>
      </c>
      <c r="E21" s="43">
        <f t="shared" si="0"/>
        <v>102.73109243697478</v>
      </c>
      <c r="F21" s="21"/>
      <c r="G21" s="7"/>
    </row>
    <row r="22" spans="1:6" ht="14.25" customHeight="1">
      <c r="A22" s="62" t="s">
        <v>66</v>
      </c>
      <c r="B22" s="66" t="s">
        <v>111</v>
      </c>
      <c r="C22" s="43">
        <v>148347</v>
      </c>
      <c r="D22" s="43">
        <v>149713.44</v>
      </c>
      <c r="E22" s="43">
        <f t="shared" si="0"/>
        <v>100.92111063924447</v>
      </c>
      <c r="F22" s="21"/>
    </row>
    <row r="23" spans="1:6" ht="17.25" customHeight="1">
      <c r="A23" s="81" t="s">
        <v>5</v>
      </c>
      <c r="B23" s="67" t="s">
        <v>67</v>
      </c>
      <c r="C23" s="41">
        <f>C24+C25+C26</f>
        <v>30000</v>
      </c>
      <c r="D23" s="41">
        <f>D24+D25+D26</f>
        <v>32443.300000000003</v>
      </c>
      <c r="E23" s="41">
        <f t="shared" si="0"/>
        <v>108.14433333333335</v>
      </c>
      <c r="F23" s="21"/>
    </row>
    <row r="24" spans="1:7" ht="36" customHeight="1">
      <c r="A24" s="62" t="s">
        <v>68</v>
      </c>
      <c r="B24" s="66" t="s">
        <v>69</v>
      </c>
      <c r="C24" s="43">
        <v>7221</v>
      </c>
      <c r="D24" s="43">
        <v>7095.1</v>
      </c>
      <c r="E24" s="43">
        <f t="shared" si="0"/>
        <v>98.25647417255229</v>
      </c>
      <c r="F24" s="21"/>
      <c r="G24" s="8"/>
    </row>
    <row r="25" spans="1:6" ht="61.5" customHeight="1">
      <c r="A25" s="62" t="s">
        <v>70</v>
      </c>
      <c r="B25" s="68" t="s">
        <v>104</v>
      </c>
      <c r="C25" s="43">
        <v>22108</v>
      </c>
      <c r="D25" s="43">
        <v>24578.7</v>
      </c>
      <c r="E25" s="43">
        <f t="shared" si="0"/>
        <v>111.17559254568484</v>
      </c>
      <c r="F25" s="21"/>
    </row>
    <row r="26" spans="1:7" ht="24.75" customHeight="1">
      <c r="A26" s="62" t="s">
        <v>71</v>
      </c>
      <c r="B26" s="66" t="s">
        <v>72</v>
      </c>
      <c r="C26" s="43">
        <v>671</v>
      </c>
      <c r="D26" s="43">
        <v>769.5</v>
      </c>
      <c r="E26" s="43">
        <f t="shared" si="0"/>
        <v>114.6795827123696</v>
      </c>
      <c r="F26" s="21"/>
      <c r="G26" s="8"/>
    </row>
    <row r="27" spans="1:7" ht="26.25" customHeight="1">
      <c r="A27" s="81" t="s">
        <v>6</v>
      </c>
      <c r="B27" s="67" t="s">
        <v>183</v>
      </c>
      <c r="C27" s="41">
        <v>122</v>
      </c>
      <c r="D27" s="41">
        <v>435.1</v>
      </c>
      <c r="E27" s="41">
        <f t="shared" si="0"/>
        <v>356.6393442622951</v>
      </c>
      <c r="F27" s="21"/>
      <c r="G27" s="8"/>
    </row>
    <row r="28" spans="1:6" ht="25.5" customHeight="1">
      <c r="A28" s="62" t="s">
        <v>105</v>
      </c>
      <c r="B28" s="69" t="s">
        <v>106</v>
      </c>
      <c r="C28" s="43">
        <v>122</v>
      </c>
      <c r="D28" s="43">
        <v>435.1</v>
      </c>
      <c r="E28" s="43">
        <f t="shared" si="0"/>
        <v>356.6393442622951</v>
      </c>
      <c r="F28" s="21"/>
    </row>
    <row r="29" spans="1:6" ht="16.5" customHeight="1">
      <c r="A29" s="81"/>
      <c r="B29" s="95" t="s">
        <v>73</v>
      </c>
      <c r="C29" s="41">
        <f>C27+C23+C20+C17+C15</f>
        <v>862378.9</v>
      </c>
      <c r="D29" s="41">
        <f>D27+D23+D20+D17+D15</f>
        <v>869716.14</v>
      </c>
      <c r="E29" s="41">
        <f t="shared" si="0"/>
        <v>100.85081395196474</v>
      </c>
      <c r="F29" s="21"/>
    </row>
    <row r="30" spans="1:6" ht="29.25" customHeight="1">
      <c r="A30" s="81" t="s">
        <v>7</v>
      </c>
      <c r="B30" s="67" t="s">
        <v>74</v>
      </c>
      <c r="C30" s="41">
        <f>C32+C34+C35+C36+C31</f>
        <v>175782</v>
      </c>
      <c r="D30" s="41">
        <f>D32+D34+D35+D36+D31+D33</f>
        <v>191054.9</v>
      </c>
      <c r="E30" s="41">
        <f t="shared" si="0"/>
        <v>108.68854603998133</v>
      </c>
      <c r="F30" s="21"/>
    </row>
    <row r="31" spans="1:7" ht="40.5" customHeight="1">
      <c r="A31" s="53" t="s">
        <v>180</v>
      </c>
      <c r="B31" s="70" t="s">
        <v>181</v>
      </c>
      <c r="C31" s="54">
        <v>3677</v>
      </c>
      <c r="D31" s="54">
        <v>3677</v>
      </c>
      <c r="E31" s="43">
        <f t="shared" si="0"/>
        <v>100</v>
      </c>
      <c r="F31" s="21"/>
      <c r="G31" s="7"/>
    </row>
    <row r="32" spans="1:6" ht="51" customHeight="1">
      <c r="A32" s="53" t="s">
        <v>188</v>
      </c>
      <c r="B32" s="66" t="s">
        <v>101</v>
      </c>
      <c r="C32" s="43">
        <v>84000</v>
      </c>
      <c r="D32" s="43">
        <v>92481.1</v>
      </c>
      <c r="E32" s="43">
        <f t="shared" si="0"/>
        <v>110.09654761904764</v>
      </c>
      <c r="F32" s="21"/>
    </row>
    <row r="33" spans="1:6" ht="38.25" customHeight="1">
      <c r="A33" s="53" t="s">
        <v>189</v>
      </c>
      <c r="B33" s="66" t="s">
        <v>187</v>
      </c>
      <c r="C33" s="43"/>
      <c r="D33" s="43">
        <v>206.9</v>
      </c>
      <c r="E33" s="43"/>
      <c r="F33" s="21"/>
    </row>
    <row r="34" spans="1:7" ht="48.75" customHeight="1">
      <c r="A34" s="62" t="s">
        <v>75</v>
      </c>
      <c r="B34" s="66" t="s">
        <v>76</v>
      </c>
      <c r="C34" s="43">
        <v>76890</v>
      </c>
      <c r="D34" s="43">
        <v>81198.4</v>
      </c>
      <c r="E34" s="43">
        <f t="shared" si="0"/>
        <v>105.6033294316556</v>
      </c>
      <c r="F34" s="21"/>
      <c r="G34" s="8"/>
    </row>
    <row r="35" spans="1:7" ht="39.75" customHeight="1">
      <c r="A35" s="62" t="s">
        <v>77</v>
      </c>
      <c r="B35" s="66" t="s">
        <v>78</v>
      </c>
      <c r="C35" s="43">
        <v>715</v>
      </c>
      <c r="D35" s="43">
        <v>893</v>
      </c>
      <c r="E35" s="43">
        <f t="shared" si="0"/>
        <v>124.8951048951049</v>
      </c>
      <c r="F35" s="21"/>
      <c r="G35" s="8"/>
    </row>
    <row r="36" spans="1:7" ht="50.25" customHeight="1">
      <c r="A36" s="62" t="s">
        <v>50</v>
      </c>
      <c r="B36" s="66" t="s">
        <v>79</v>
      </c>
      <c r="C36" s="43">
        <v>10500</v>
      </c>
      <c r="D36" s="43">
        <v>12598.5</v>
      </c>
      <c r="E36" s="43">
        <f t="shared" si="0"/>
        <v>119.9857142857143</v>
      </c>
      <c r="F36" s="21"/>
      <c r="G36" s="8"/>
    </row>
    <row r="37" spans="1:7" ht="17.25" customHeight="1">
      <c r="A37" s="81" t="s">
        <v>8</v>
      </c>
      <c r="B37" s="67" t="s">
        <v>114</v>
      </c>
      <c r="C37" s="41">
        <f>C38</f>
        <v>6405</v>
      </c>
      <c r="D37" s="41">
        <f>D38</f>
        <v>4739.9</v>
      </c>
      <c r="E37" s="41">
        <f t="shared" si="0"/>
        <v>74.0031225604996</v>
      </c>
      <c r="F37" s="21"/>
      <c r="G37" s="7"/>
    </row>
    <row r="38" spans="1:7" ht="14.25" customHeight="1">
      <c r="A38" s="62" t="s">
        <v>80</v>
      </c>
      <c r="B38" s="66" t="s">
        <v>116</v>
      </c>
      <c r="C38" s="43">
        <v>6405</v>
      </c>
      <c r="D38" s="43">
        <v>4739.9</v>
      </c>
      <c r="E38" s="43">
        <f t="shared" si="0"/>
        <v>74.0031225604996</v>
      </c>
      <c r="F38" s="21"/>
      <c r="G38" s="7"/>
    </row>
    <row r="39" spans="1:6" ht="27.75" customHeight="1">
      <c r="A39" s="81" t="s">
        <v>9</v>
      </c>
      <c r="B39" s="67" t="s">
        <v>115</v>
      </c>
      <c r="C39" s="41">
        <f>C40</f>
        <v>2600</v>
      </c>
      <c r="D39" s="41">
        <f>D40</f>
        <v>8841.8</v>
      </c>
      <c r="E39" s="41">
        <f t="shared" si="0"/>
        <v>340.0692307692307</v>
      </c>
      <c r="F39" s="21"/>
    </row>
    <row r="40" spans="1:6" ht="30.75" customHeight="1">
      <c r="A40" s="62" t="s">
        <v>81</v>
      </c>
      <c r="B40" s="66" t="s">
        <v>82</v>
      </c>
      <c r="C40" s="43">
        <v>2600</v>
      </c>
      <c r="D40" s="43">
        <v>8841.8</v>
      </c>
      <c r="E40" s="43">
        <f t="shared" si="0"/>
        <v>340.0692307692307</v>
      </c>
      <c r="F40" s="21"/>
    </row>
    <row r="41" spans="1:7" ht="15.75" customHeight="1">
      <c r="A41" s="81" t="s">
        <v>10</v>
      </c>
      <c r="B41" s="67" t="s">
        <v>117</v>
      </c>
      <c r="C41" s="41">
        <f>C43+C42+C44</f>
        <v>98600</v>
      </c>
      <c r="D41" s="41">
        <f>D43+D42+D44</f>
        <v>103275.20000000001</v>
      </c>
      <c r="E41" s="41">
        <f t="shared" si="0"/>
        <v>104.74158215010144</v>
      </c>
      <c r="F41" s="21"/>
      <c r="G41" s="7"/>
    </row>
    <row r="42" spans="1:6" ht="24.75" customHeight="1">
      <c r="A42" s="63" t="s">
        <v>83</v>
      </c>
      <c r="B42" s="66" t="s">
        <v>84</v>
      </c>
      <c r="C42" s="43">
        <v>19600</v>
      </c>
      <c r="D42" s="43">
        <v>21700.8</v>
      </c>
      <c r="E42" s="43">
        <f t="shared" si="0"/>
        <v>110.71836734693876</v>
      </c>
      <c r="F42" s="21"/>
    </row>
    <row r="43" spans="1:6" ht="62.25" customHeight="1">
      <c r="A43" s="63" t="s">
        <v>85</v>
      </c>
      <c r="B43" s="66" t="s">
        <v>107</v>
      </c>
      <c r="C43" s="43">
        <v>49000</v>
      </c>
      <c r="D43" s="43">
        <v>50447.3</v>
      </c>
      <c r="E43" s="43">
        <f t="shared" si="0"/>
        <v>102.95367346938775</v>
      </c>
      <c r="F43" s="21"/>
    </row>
    <row r="44" spans="1:6" ht="36">
      <c r="A44" s="64" t="s">
        <v>86</v>
      </c>
      <c r="B44" s="66" t="s">
        <v>87</v>
      </c>
      <c r="C44" s="43">
        <v>30000</v>
      </c>
      <c r="D44" s="43">
        <v>31127.1</v>
      </c>
      <c r="E44" s="43">
        <f t="shared" si="0"/>
        <v>103.75699999999999</v>
      </c>
      <c r="F44" s="21"/>
    </row>
    <row r="45" spans="1:6" ht="15.75" customHeight="1">
      <c r="A45" s="81" t="s">
        <v>11</v>
      </c>
      <c r="B45" s="67" t="s">
        <v>182</v>
      </c>
      <c r="C45" s="41">
        <v>15100</v>
      </c>
      <c r="D45" s="41">
        <v>16783.16</v>
      </c>
      <c r="E45" s="41">
        <f t="shared" si="0"/>
        <v>111.14675496688741</v>
      </c>
      <c r="F45" s="21"/>
    </row>
    <row r="46" spans="1:6" ht="27.75" customHeight="1">
      <c r="A46" s="62" t="s">
        <v>190</v>
      </c>
      <c r="B46" s="66" t="s">
        <v>108</v>
      </c>
      <c r="C46" s="43">
        <v>8840</v>
      </c>
      <c r="D46" s="43">
        <v>9316.3</v>
      </c>
      <c r="E46" s="43">
        <f t="shared" si="0"/>
        <v>105.38800904977374</v>
      </c>
      <c r="F46" s="21"/>
    </row>
    <row r="47" spans="1:7" ht="15.75" customHeight="1">
      <c r="A47" s="81" t="s">
        <v>118</v>
      </c>
      <c r="B47" s="67" t="s">
        <v>88</v>
      </c>
      <c r="C47" s="41">
        <f>C48</f>
        <v>1900</v>
      </c>
      <c r="D47" s="41">
        <f>D48</f>
        <v>2939.4</v>
      </c>
      <c r="E47" s="41">
        <f t="shared" si="0"/>
        <v>154.70526315789473</v>
      </c>
      <c r="F47" s="21"/>
      <c r="G47" s="8"/>
    </row>
    <row r="48" spans="1:7" ht="16.5" customHeight="1">
      <c r="A48" s="62" t="s">
        <v>89</v>
      </c>
      <c r="B48" s="66" t="s">
        <v>90</v>
      </c>
      <c r="C48" s="43">
        <v>1900</v>
      </c>
      <c r="D48" s="43">
        <v>2939.4</v>
      </c>
      <c r="E48" s="43">
        <f t="shared" si="0"/>
        <v>154.70526315789473</v>
      </c>
      <c r="F48" s="21"/>
      <c r="G48" s="7"/>
    </row>
    <row r="49" spans="1:7" ht="24" customHeight="1">
      <c r="A49" s="62" t="s">
        <v>192</v>
      </c>
      <c r="B49" s="66" t="s">
        <v>191</v>
      </c>
      <c r="C49" s="43"/>
      <c r="D49" s="43">
        <v>-3038.6</v>
      </c>
      <c r="E49" s="41"/>
      <c r="F49" s="21"/>
      <c r="G49" s="7"/>
    </row>
    <row r="50" spans="1:7" ht="15.75" customHeight="1">
      <c r="A50" s="62"/>
      <c r="B50" s="95" t="s">
        <v>91</v>
      </c>
      <c r="C50" s="41">
        <f>C47+C45+C41+C39+C37+C30</f>
        <v>300387</v>
      </c>
      <c r="D50" s="41">
        <f>D47+D45+D41+D39+D37+D30+D49</f>
        <v>324595.76</v>
      </c>
      <c r="E50" s="41">
        <v>108</v>
      </c>
      <c r="F50" s="21"/>
      <c r="G50" s="52"/>
    </row>
    <row r="51" spans="1:7" ht="19.5" customHeight="1">
      <c r="A51" s="81" t="s">
        <v>12</v>
      </c>
      <c r="B51" s="67" t="s">
        <v>92</v>
      </c>
      <c r="C51" s="41">
        <f>C52+C53+C54+C55</f>
        <v>923190.1</v>
      </c>
      <c r="D51" s="41">
        <f>D52+D53+D54+D55</f>
        <v>890403.6000000001</v>
      </c>
      <c r="E51" s="41">
        <f t="shared" si="0"/>
        <v>96.44856460224173</v>
      </c>
      <c r="F51" s="21"/>
      <c r="G51" s="8"/>
    </row>
    <row r="52" spans="1:7" ht="27" customHeight="1">
      <c r="A52" s="62" t="s">
        <v>93</v>
      </c>
      <c r="B52" s="66" t="s">
        <v>109</v>
      </c>
      <c r="C52" s="43">
        <v>339802</v>
      </c>
      <c r="D52" s="43">
        <v>309182.7</v>
      </c>
      <c r="E52" s="43">
        <f t="shared" si="0"/>
        <v>90.98907599131259</v>
      </c>
      <c r="F52" s="21"/>
      <c r="G52" s="8"/>
    </row>
    <row r="53" spans="1:6" ht="26.25" customHeight="1">
      <c r="A53" s="62" t="s">
        <v>119</v>
      </c>
      <c r="B53" s="66" t="s">
        <v>120</v>
      </c>
      <c r="C53" s="43">
        <v>21229.1</v>
      </c>
      <c r="D53" s="43">
        <v>19416.9</v>
      </c>
      <c r="E53" s="43">
        <f t="shared" si="0"/>
        <v>91.46360420366385</v>
      </c>
      <c r="F53" s="21"/>
    </row>
    <row r="54" spans="1:7" ht="24.75" customHeight="1">
      <c r="A54" s="62" t="s">
        <v>51</v>
      </c>
      <c r="B54" s="66" t="s">
        <v>110</v>
      </c>
      <c r="C54" s="43">
        <v>560024</v>
      </c>
      <c r="D54" s="43">
        <v>559669</v>
      </c>
      <c r="E54" s="43">
        <f t="shared" si="0"/>
        <v>99.93660985957746</v>
      </c>
      <c r="F54" s="21"/>
      <c r="G54" s="8"/>
    </row>
    <row r="55" spans="1:6" ht="15" customHeight="1">
      <c r="A55" s="64" t="s">
        <v>94</v>
      </c>
      <c r="B55" s="66" t="s">
        <v>52</v>
      </c>
      <c r="C55" s="43">
        <v>2135</v>
      </c>
      <c r="D55" s="43">
        <v>2135</v>
      </c>
      <c r="E55" s="43">
        <f t="shared" si="0"/>
        <v>100</v>
      </c>
      <c r="F55" s="21"/>
    </row>
    <row r="56" spans="1:7" ht="30" customHeight="1" thickBot="1">
      <c r="A56" s="97" t="s">
        <v>13</v>
      </c>
      <c r="B56" s="71" t="s">
        <v>193</v>
      </c>
      <c r="C56" s="45">
        <v>695639.8</v>
      </c>
      <c r="D56" s="45">
        <v>639597.4</v>
      </c>
      <c r="E56" s="45">
        <f t="shared" si="0"/>
        <v>91.94376169966122</v>
      </c>
      <c r="F56" s="21"/>
      <c r="G56" s="7"/>
    </row>
    <row r="57" spans="1:7" ht="17.25" customHeight="1" thickBot="1">
      <c r="A57" s="93" t="s">
        <v>95</v>
      </c>
      <c r="B57" s="96" t="s">
        <v>96</v>
      </c>
      <c r="C57" s="51">
        <f>C29+C50+C51+C56</f>
        <v>2781595.8</v>
      </c>
      <c r="D57" s="51">
        <f>D29+D50+D51+D56</f>
        <v>2724312.9</v>
      </c>
      <c r="E57" s="94">
        <f t="shared" si="0"/>
        <v>97.94064615714476</v>
      </c>
      <c r="F57" s="22"/>
      <c r="G57" s="6"/>
    </row>
    <row r="58" spans="1:7" ht="14.25">
      <c r="A58" s="91"/>
      <c r="B58" s="72" t="s">
        <v>122</v>
      </c>
      <c r="C58" s="46"/>
      <c r="D58" s="57"/>
      <c r="E58" s="92"/>
      <c r="F58" s="23"/>
      <c r="G58" s="6"/>
    </row>
    <row r="59" spans="1:6" ht="25.5" customHeight="1">
      <c r="A59" s="82" t="s">
        <v>173</v>
      </c>
      <c r="B59" s="73" t="s">
        <v>36</v>
      </c>
      <c r="C59" s="47">
        <f>SUM(C60:C67)</f>
        <v>139576.4</v>
      </c>
      <c r="D59" s="47">
        <f>SUM(D60:D67)</f>
        <v>134988.19999999998</v>
      </c>
      <c r="E59" s="41">
        <f t="shared" si="0"/>
        <v>96.71276806107622</v>
      </c>
      <c r="F59" s="11"/>
    </row>
    <row r="60" spans="1:6" ht="28.5" customHeight="1">
      <c r="A60" s="65" t="s">
        <v>172</v>
      </c>
      <c r="B60" s="74" t="s">
        <v>35</v>
      </c>
      <c r="C60" s="48">
        <v>1478.1</v>
      </c>
      <c r="D60" s="84">
        <v>1478.1</v>
      </c>
      <c r="E60" s="43">
        <f t="shared" si="0"/>
        <v>100</v>
      </c>
      <c r="F60" s="11"/>
    </row>
    <row r="61" spans="1:6" ht="25.5">
      <c r="A61" s="65" t="s">
        <v>171</v>
      </c>
      <c r="B61" s="74" t="s">
        <v>34</v>
      </c>
      <c r="C61" s="48">
        <v>2841</v>
      </c>
      <c r="D61" s="84">
        <v>2397.4</v>
      </c>
      <c r="E61" s="43">
        <f t="shared" si="0"/>
        <v>84.38577965505104</v>
      </c>
      <c r="F61" s="11"/>
    </row>
    <row r="62" spans="1:6" ht="38.25">
      <c r="A62" s="65" t="s">
        <v>170</v>
      </c>
      <c r="B62" s="74" t="s">
        <v>56</v>
      </c>
      <c r="C62" s="48">
        <v>70797.9</v>
      </c>
      <c r="D62" s="84">
        <v>70623</v>
      </c>
      <c r="E62" s="43">
        <f t="shared" si="0"/>
        <v>99.75295877420093</v>
      </c>
      <c r="F62" s="11"/>
    </row>
    <row r="63" spans="1:6" ht="24.75" customHeight="1">
      <c r="A63" s="65" t="s">
        <v>178</v>
      </c>
      <c r="B63" s="75" t="s">
        <v>179</v>
      </c>
      <c r="C63" s="48">
        <v>14</v>
      </c>
      <c r="D63" s="84">
        <v>13.4</v>
      </c>
      <c r="E63" s="43">
        <f t="shared" si="0"/>
        <v>95.71428571428572</v>
      </c>
      <c r="F63" s="11"/>
    </row>
    <row r="64" spans="1:6" ht="27" customHeight="1">
      <c r="A64" s="65" t="s">
        <v>169</v>
      </c>
      <c r="B64" s="76" t="s">
        <v>99</v>
      </c>
      <c r="C64" s="48">
        <v>12688.5</v>
      </c>
      <c r="D64" s="85">
        <v>12196.4</v>
      </c>
      <c r="E64" s="43">
        <f t="shared" si="0"/>
        <v>96.12168499034559</v>
      </c>
      <c r="F64" s="11"/>
    </row>
    <row r="65" spans="1:6" ht="12.75">
      <c r="A65" s="65" t="s">
        <v>168</v>
      </c>
      <c r="B65" s="77" t="s">
        <v>103</v>
      </c>
      <c r="C65" s="48">
        <v>4900</v>
      </c>
      <c r="D65" s="86">
        <v>4900</v>
      </c>
      <c r="E65" s="43">
        <f t="shared" si="0"/>
        <v>100</v>
      </c>
      <c r="F65" s="11"/>
    </row>
    <row r="66" spans="1:6" ht="12.75">
      <c r="A66" s="65" t="s">
        <v>167</v>
      </c>
      <c r="B66" s="74" t="s">
        <v>33</v>
      </c>
      <c r="C66" s="48">
        <v>19326.2</v>
      </c>
      <c r="D66" s="84">
        <v>19230.3</v>
      </c>
      <c r="E66" s="43">
        <f t="shared" si="0"/>
        <v>99.50378243006902</v>
      </c>
      <c r="F66" s="11"/>
    </row>
    <row r="67" spans="1:6" ht="15.75" customHeight="1">
      <c r="A67" s="65" t="s">
        <v>166</v>
      </c>
      <c r="B67" s="74" t="s">
        <v>32</v>
      </c>
      <c r="C67" s="48">
        <v>27530.7</v>
      </c>
      <c r="D67" s="84">
        <v>24149.6</v>
      </c>
      <c r="E67" s="43">
        <f t="shared" si="0"/>
        <v>87.71880119285017</v>
      </c>
      <c r="F67" s="11"/>
    </row>
    <row r="68" spans="1:6" ht="12.75" customHeight="1">
      <c r="A68" s="82" t="s">
        <v>165</v>
      </c>
      <c r="B68" s="73" t="s">
        <v>30</v>
      </c>
      <c r="C68" s="47">
        <f>SUM(C69:C69)</f>
        <v>10.3</v>
      </c>
      <c r="D68" s="47">
        <f>SUM(D69:D69)</f>
        <v>10.3</v>
      </c>
      <c r="E68" s="41">
        <f t="shared" si="0"/>
        <v>100</v>
      </c>
      <c r="F68" s="11"/>
    </row>
    <row r="69" spans="1:6" ht="17.25" customHeight="1">
      <c r="A69" s="65" t="s">
        <v>164</v>
      </c>
      <c r="B69" s="74" t="s">
        <v>31</v>
      </c>
      <c r="C69" s="48">
        <v>10.3</v>
      </c>
      <c r="D69" s="84">
        <v>10.3</v>
      </c>
      <c r="E69" s="43">
        <f t="shared" si="0"/>
        <v>100</v>
      </c>
      <c r="F69" s="11"/>
    </row>
    <row r="70" spans="1:6" ht="12.75" customHeight="1">
      <c r="A70" s="82" t="s">
        <v>163</v>
      </c>
      <c r="B70" s="73" t="s">
        <v>123</v>
      </c>
      <c r="C70" s="47">
        <f>SUM(C71:C73)</f>
        <v>21818.3</v>
      </c>
      <c r="D70" s="47">
        <f>SUM(D71:D73)</f>
        <v>20477</v>
      </c>
      <c r="E70" s="41">
        <f t="shared" si="0"/>
        <v>93.85240829945505</v>
      </c>
      <c r="F70" s="11"/>
    </row>
    <row r="71" spans="1:6" ht="12.75">
      <c r="A71" s="65" t="s">
        <v>162</v>
      </c>
      <c r="B71" s="74" t="s">
        <v>124</v>
      </c>
      <c r="C71" s="48">
        <v>12753.4</v>
      </c>
      <c r="D71" s="90">
        <v>11689.1</v>
      </c>
      <c r="E71" s="43">
        <f t="shared" si="0"/>
        <v>91.65477441309768</v>
      </c>
      <c r="F71" s="11"/>
    </row>
    <row r="72" spans="1:6" ht="25.5">
      <c r="A72" s="65" t="s">
        <v>161</v>
      </c>
      <c r="B72" s="74" t="s">
        <v>125</v>
      </c>
      <c r="C72" s="48">
        <v>7646.3</v>
      </c>
      <c r="D72" s="84">
        <v>7412.4</v>
      </c>
      <c r="E72" s="43">
        <f t="shared" si="0"/>
        <v>96.941004145796</v>
      </c>
      <c r="F72" s="11"/>
    </row>
    <row r="73" spans="1:6" ht="25.5">
      <c r="A73" s="65" t="s">
        <v>160</v>
      </c>
      <c r="B73" s="74" t="s">
        <v>40</v>
      </c>
      <c r="C73" s="48">
        <v>1418.6</v>
      </c>
      <c r="D73" s="84">
        <v>1375.5</v>
      </c>
      <c r="E73" s="43">
        <f t="shared" si="0"/>
        <v>96.96179331735514</v>
      </c>
      <c r="F73" s="11"/>
    </row>
    <row r="74" spans="1:6" ht="12.75">
      <c r="A74" s="82" t="s">
        <v>159</v>
      </c>
      <c r="B74" s="73" t="s">
        <v>126</v>
      </c>
      <c r="C74" s="47">
        <f>SUM(C75:C77)</f>
        <v>52018.200000000004</v>
      </c>
      <c r="D74" s="47">
        <f>SUM(D75:D77)</f>
        <v>51082.3</v>
      </c>
      <c r="E74" s="41">
        <f t="shared" si="0"/>
        <v>98.20082201998531</v>
      </c>
      <c r="F74" s="11"/>
    </row>
    <row r="75" spans="1:6" ht="13.5" customHeight="1">
      <c r="A75" s="83" t="s">
        <v>174</v>
      </c>
      <c r="B75" s="78" t="s">
        <v>175</v>
      </c>
      <c r="C75" s="48">
        <v>1272.3</v>
      </c>
      <c r="D75" s="87">
        <v>1272.3</v>
      </c>
      <c r="E75" s="43">
        <f t="shared" si="0"/>
        <v>100</v>
      </c>
      <c r="F75" s="11"/>
    </row>
    <row r="76" spans="1:6" ht="15" customHeight="1">
      <c r="A76" s="65" t="s">
        <v>158</v>
      </c>
      <c r="B76" s="74" t="s">
        <v>41</v>
      </c>
      <c r="C76" s="48">
        <v>47541</v>
      </c>
      <c r="D76" s="84">
        <v>46939.8</v>
      </c>
      <c r="E76" s="43">
        <f t="shared" si="0"/>
        <v>98.73540733261817</v>
      </c>
      <c r="F76" s="11"/>
    </row>
    <row r="77" spans="1:6" ht="12.75">
      <c r="A77" s="65" t="s">
        <v>157</v>
      </c>
      <c r="B77" s="74" t="s">
        <v>42</v>
      </c>
      <c r="C77" s="48">
        <v>3204.9</v>
      </c>
      <c r="D77" s="84">
        <v>2870.2</v>
      </c>
      <c r="E77" s="43">
        <f t="shared" si="0"/>
        <v>89.55661643108989</v>
      </c>
      <c r="F77" s="11"/>
    </row>
    <row r="78" spans="1:6" ht="12.75">
      <c r="A78" s="82" t="s">
        <v>156</v>
      </c>
      <c r="B78" s="73" t="s">
        <v>127</v>
      </c>
      <c r="C78" s="47">
        <f>SUM(C79:C82)</f>
        <v>451555.89999999997</v>
      </c>
      <c r="D78" s="47">
        <f>SUM(D79:D82)</f>
        <v>403577.39999999997</v>
      </c>
      <c r="E78" s="41">
        <f t="shared" si="0"/>
        <v>89.37484816387074</v>
      </c>
      <c r="F78" s="11"/>
    </row>
    <row r="79" spans="1:6" ht="12.75">
      <c r="A79" s="65" t="s">
        <v>155</v>
      </c>
      <c r="B79" s="74" t="s">
        <v>128</v>
      </c>
      <c r="C79" s="48">
        <v>322731.3</v>
      </c>
      <c r="D79" s="84">
        <v>293556.8</v>
      </c>
      <c r="E79" s="43">
        <f t="shared" si="0"/>
        <v>90.96012689193765</v>
      </c>
      <c r="F79" s="11"/>
    </row>
    <row r="80" spans="1:6" ht="12.75">
      <c r="A80" s="65" t="s">
        <v>176</v>
      </c>
      <c r="B80" s="74" t="s">
        <v>177</v>
      </c>
      <c r="C80" s="48">
        <v>59836.1</v>
      </c>
      <c r="D80" s="84">
        <v>45378.1</v>
      </c>
      <c r="E80" s="43">
        <f t="shared" si="0"/>
        <v>75.83732897030387</v>
      </c>
      <c r="F80" s="11"/>
    </row>
    <row r="81" spans="1:6" ht="12.75">
      <c r="A81" s="65" t="s">
        <v>154</v>
      </c>
      <c r="B81" s="74" t="s">
        <v>57</v>
      </c>
      <c r="C81" s="48">
        <v>40375.4</v>
      </c>
      <c r="D81" s="84">
        <v>37036.3</v>
      </c>
      <c r="E81" s="43">
        <f aca="true" t="shared" si="1" ref="E81:E105">D81/C81*100</f>
        <v>91.72986521495763</v>
      </c>
      <c r="F81" s="11"/>
    </row>
    <row r="82" spans="1:6" ht="12.75">
      <c r="A82" s="65" t="s">
        <v>153</v>
      </c>
      <c r="B82" s="74" t="s">
        <v>58</v>
      </c>
      <c r="C82" s="48">
        <v>28613.1</v>
      </c>
      <c r="D82" s="84">
        <v>27606.2</v>
      </c>
      <c r="E82" s="43">
        <f t="shared" si="1"/>
        <v>96.48098248704265</v>
      </c>
      <c r="F82" s="11"/>
    </row>
    <row r="83" spans="1:6" ht="16.5" customHeight="1">
      <c r="A83" s="82" t="s">
        <v>152</v>
      </c>
      <c r="B83" s="73" t="s">
        <v>37</v>
      </c>
      <c r="C83" s="47">
        <f>SUM(C84:C84)</f>
        <v>1083.7</v>
      </c>
      <c r="D83" s="47">
        <f>SUM(D84:D84)</f>
        <v>452.9</v>
      </c>
      <c r="E83" s="41">
        <f t="shared" si="1"/>
        <v>41.79200885854018</v>
      </c>
      <c r="F83" s="11"/>
    </row>
    <row r="84" spans="1:6" ht="12.75">
      <c r="A84" s="65" t="s">
        <v>151</v>
      </c>
      <c r="B84" s="74" t="s">
        <v>38</v>
      </c>
      <c r="C84" s="48">
        <v>1083.7</v>
      </c>
      <c r="D84" s="84">
        <v>452.9</v>
      </c>
      <c r="E84" s="43">
        <f t="shared" si="1"/>
        <v>41.79200885854018</v>
      </c>
      <c r="F84" s="11"/>
    </row>
    <row r="85" spans="1:6" ht="12.75">
      <c r="A85" s="82" t="s">
        <v>150</v>
      </c>
      <c r="B85" s="73" t="s">
        <v>129</v>
      </c>
      <c r="C85" s="47">
        <f>SUM(C86:C90)</f>
        <v>1194407.7</v>
      </c>
      <c r="D85" s="47">
        <f>SUM(D86:D90)</f>
        <v>1162815.5</v>
      </c>
      <c r="E85" s="41">
        <f t="shared" si="1"/>
        <v>97.35499026002596</v>
      </c>
      <c r="F85" s="11"/>
    </row>
    <row r="86" spans="1:6" ht="12.75">
      <c r="A86" s="65" t="s">
        <v>149</v>
      </c>
      <c r="B86" s="74" t="s">
        <v>130</v>
      </c>
      <c r="C86" s="48">
        <v>397235.1</v>
      </c>
      <c r="D86" s="84">
        <v>375367.1</v>
      </c>
      <c r="E86" s="43">
        <f t="shared" si="1"/>
        <v>94.49494770225492</v>
      </c>
      <c r="F86" s="11"/>
    </row>
    <row r="87" spans="1:6" ht="12.75">
      <c r="A87" s="65" t="s">
        <v>148</v>
      </c>
      <c r="B87" s="74" t="s">
        <v>131</v>
      </c>
      <c r="C87" s="48">
        <v>722476.7</v>
      </c>
      <c r="D87" s="84">
        <v>714418.6</v>
      </c>
      <c r="E87" s="43">
        <f t="shared" si="1"/>
        <v>98.88465607264567</v>
      </c>
      <c r="F87" s="11"/>
    </row>
    <row r="88" spans="1:6" ht="12.75">
      <c r="A88" s="65" t="s">
        <v>147</v>
      </c>
      <c r="B88" s="74" t="s">
        <v>132</v>
      </c>
      <c r="C88" s="48">
        <v>200.7</v>
      </c>
      <c r="D88" s="84">
        <v>200.6</v>
      </c>
      <c r="E88" s="43">
        <f t="shared" si="1"/>
        <v>99.95017438963627</v>
      </c>
      <c r="F88" s="11"/>
    </row>
    <row r="89" spans="1:6" ht="16.5" customHeight="1">
      <c r="A89" s="65" t="s">
        <v>14</v>
      </c>
      <c r="B89" s="74" t="s">
        <v>133</v>
      </c>
      <c r="C89" s="48">
        <v>23352.6</v>
      </c>
      <c r="D89" s="84">
        <v>22010.7</v>
      </c>
      <c r="E89" s="43">
        <f t="shared" si="1"/>
        <v>94.25374476503687</v>
      </c>
      <c r="F89" s="11"/>
    </row>
    <row r="90" spans="1:6" ht="12.75">
      <c r="A90" s="65" t="s">
        <v>15</v>
      </c>
      <c r="B90" s="74" t="s">
        <v>134</v>
      </c>
      <c r="C90" s="48">
        <v>51142.6</v>
      </c>
      <c r="D90" s="84">
        <v>50818.5</v>
      </c>
      <c r="E90" s="43">
        <f t="shared" si="1"/>
        <v>99.36628172990815</v>
      </c>
      <c r="F90" s="11"/>
    </row>
    <row r="91" spans="1:6" ht="12.75">
      <c r="A91" s="82" t="s">
        <v>16</v>
      </c>
      <c r="B91" s="73" t="s">
        <v>135</v>
      </c>
      <c r="C91" s="47">
        <f>SUM(C92:C93)</f>
        <v>60993.4</v>
      </c>
      <c r="D91" s="47">
        <f>SUM(D92:D93)</f>
        <v>59846</v>
      </c>
      <c r="E91" s="41">
        <f t="shared" si="1"/>
        <v>98.11881285516138</v>
      </c>
      <c r="F91" s="11"/>
    </row>
    <row r="92" spans="1:6" ht="25.5" customHeight="1">
      <c r="A92" s="65" t="s">
        <v>17</v>
      </c>
      <c r="B92" s="74" t="s">
        <v>136</v>
      </c>
      <c r="C92" s="48">
        <v>53601.5</v>
      </c>
      <c r="D92" s="84">
        <v>52492.7</v>
      </c>
      <c r="E92" s="43">
        <f t="shared" si="1"/>
        <v>97.93140117347463</v>
      </c>
      <c r="F92" s="11"/>
    </row>
    <row r="93" spans="1:6" ht="25.5">
      <c r="A93" s="65" t="s">
        <v>18</v>
      </c>
      <c r="B93" s="74" t="s">
        <v>137</v>
      </c>
      <c r="C93" s="48">
        <v>7391.9</v>
      </c>
      <c r="D93" s="84">
        <v>7353.3</v>
      </c>
      <c r="E93" s="43">
        <f t="shared" si="1"/>
        <v>99.47780678851176</v>
      </c>
      <c r="F93" s="11"/>
    </row>
    <row r="94" spans="1:6" ht="12.75">
      <c r="A94" s="82" t="s">
        <v>19</v>
      </c>
      <c r="B94" s="73" t="s">
        <v>138</v>
      </c>
      <c r="C94" s="47">
        <f>SUM(C95:C100)</f>
        <v>873751.9</v>
      </c>
      <c r="D94" s="47">
        <f>SUM(D95:D100)</f>
        <v>823251.3000000002</v>
      </c>
      <c r="E94" s="41">
        <f t="shared" si="1"/>
        <v>94.2202586340585</v>
      </c>
      <c r="F94" s="11"/>
    </row>
    <row r="95" spans="1:6" ht="12.75">
      <c r="A95" s="65" t="s">
        <v>20</v>
      </c>
      <c r="B95" s="74" t="s">
        <v>43</v>
      </c>
      <c r="C95" s="48">
        <v>435370</v>
      </c>
      <c r="D95" s="84">
        <v>403340.7</v>
      </c>
      <c r="E95" s="43">
        <f t="shared" si="1"/>
        <v>92.64320003675036</v>
      </c>
      <c r="F95" s="11"/>
    </row>
    <row r="96" spans="1:6" ht="12.75">
      <c r="A96" s="65" t="s">
        <v>21</v>
      </c>
      <c r="B96" s="74" t="s">
        <v>44</v>
      </c>
      <c r="C96" s="48">
        <v>297889.8</v>
      </c>
      <c r="D96" s="84">
        <v>285019.6</v>
      </c>
      <c r="E96" s="43">
        <f t="shared" si="1"/>
        <v>95.67954324048692</v>
      </c>
      <c r="F96" s="11"/>
    </row>
    <row r="97" spans="1:6" ht="12.75" customHeight="1">
      <c r="A97" s="65" t="s">
        <v>144</v>
      </c>
      <c r="B97" s="33" t="s">
        <v>100</v>
      </c>
      <c r="C97" s="48">
        <v>14244.1</v>
      </c>
      <c r="D97" s="88">
        <v>11995.3</v>
      </c>
      <c r="E97" s="43">
        <f t="shared" si="1"/>
        <v>84.21241075252209</v>
      </c>
      <c r="F97" s="11"/>
    </row>
    <row r="98" spans="1:6" ht="14.25" customHeight="1">
      <c r="A98" s="65" t="s">
        <v>22</v>
      </c>
      <c r="B98" s="74" t="s">
        <v>45</v>
      </c>
      <c r="C98" s="48">
        <v>40847.7</v>
      </c>
      <c r="D98" s="84">
        <v>40783.8</v>
      </c>
      <c r="E98" s="43">
        <f t="shared" si="1"/>
        <v>99.84356524357554</v>
      </c>
      <c r="F98" s="11"/>
    </row>
    <row r="99" spans="1:6" ht="25.5" customHeight="1">
      <c r="A99" s="65" t="s">
        <v>145</v>
      </c>
      <c r="B99" s="74" t="s">
        <v>46</v>
      </c>
      <c r="C99" s="48">
        <v>75208.4</v>
      </c>
      <c r="D99" s="90">
        <v>72137</v>
      </c>
      <c r="E99" s="43">
        <f t="shared" si="1"/>
        <v>95.91614766435664</v>
      </c>
      <c r="F99" s="11"/>
    </row>
    <row r="100" spans="1:6" ht="25.5">
      <c r="A100" s="65" t="s">
        <v>146</v>
      </c>
      <c r="B100" s="74" t="s">
        <v>47</v>
      </c>
      <c r="C100" s="48">
        <v>10191.9</v>
      </c>
      <c r="D100" s="84">
        <v>9974.9</v>
      </c>
      <c r="E100" s="43">
        <f t="shared" si="1"/>
        <v>97.87085823055564</v>
      </c>
      <c r="F100" s="11"/>
    </row>
    <row r="101" spans="1:6" ht="12.75">
      <c r="A101" s="82" t="s">
        <v>23</v>
      </c>
      <c r="B101" s="73" t="s">
        <v>139</v>
      </c>
      <c r="C101" s="47">
        <f>SUM(C102:C104)</f>
        <v>98556.4</v>
      </c>
      <c r="D101" s="47">
        <f>SUM(D102:D104)</f>
        <v>93333.59999999999</v>
      </c>
      <c r="E101" s="41">
        <f t="shared" si="1"/>
        <v>94.70069929502294</v>
      </c>
      <c r="F101" s="11"/>
    </row>
    <row r="102" spans="1:6" ht="12.75">
      <c r="A102" s="65" t="s">
        <v>24</v>
      </c>
      <c r="B102" s="74" t="s">
        <v>140</v>
      </c>
      <c r="C102" s="48">
        <v>2981.2</v>
      </c>
      <c r="D102" s="84">
        <v>2840.4</v>
      </c>
      <c r="E102" s="43">
        <f t="shared" si="1"/>
        <v>95.27706963638805</v>
      </c>
      <c r="F102" s="11"/>
    </row>
    <row r="103" spans="1:6" ht="12.75">
      <c r="A103" s="65" t="s">
        <v>29</v>
      </c>
      <c r="B103" s="74" t="s">
        <v>141</v>
      </c>
      <c r="C103" s="48">
        <v>81347.5</v>
      </c>
      <c r="D103" s="84">
        <v>76377.3</v>
      </c>
      <c r="E103" s="43">
        <f t="shared" si="1"/>
        <v>93.8901625741418</v>
      </c>
      <c r="F103" s="11"/>
    </row>
    <row r="104" spans="1:6" ht="15.75" customHeight="1" thickBot="1">
      <c r="A104" s="65" t="s">
        <v>25</v>
      </c>
      <c r="B104" s="79" t="s">
        <v>48</v>
      </c>
      <c r="C104" s="49">
        <v>14227.7</v>
      </c>
      <c r="D104" s="89">
        <v>14115.9</v>
      </c>
      <c r="E104" s="61">
        <f t="shared" si="1"/>
        <v>99.21420890235244</v>
      </c>
      <c r="F104" s="11"/>
    </row>
    <row r="105" spans="1:6" ht="13.5" thickBot="1">
      <c r="A105" s="82" t="s">
        <v>26</v>
      </c>
      <c r="B105" s="80" t="s">
        <v>27</v>
      </c>
      <c r="C105" s="50">
        <f>C59+C68+C70+C74+C78+C83+C85+C91+C94+C101</f>
        <v>2893772.1999999997</v>
      </c>
      <c r="D105" s="50">
        <f>D59+D68+D70+D74+D78+D83+D85+D91+D94+D101</f>
        <v>2749834.5000000005</v>
      </c>
      <c r="E105" s="60">
        <f t="shared" si="1"/>
        <v>95.02594917457569</v>
      </c>
      <c r="F105" s="11"/>
    </row>
    <row r="106" spans="1:6" ht="12.75">
      <c r="A106" s="24"/>
      <c r="B106" s="25"/>
      <c r="C106" s="25"/>
      <c r="D106" s="25"/>
      <c r="E106" s="25"/>
      <c r="F106" s="11"/>
    </row>
    <row r="108" ht="12.75">
      <c r="A108" s="14"/>
    </row>
    <row r="109" ht="12.75">
      <c r="B109" s="14" t="s">
        <v>39</v>
      </c>
    </row>
  </sheetData>
  <sheetProtection/>
  <mergeCells count="7">
    <mergeCell ref="C5:F5"/>
    <mergeCell ref="C1:D1"/>
    <mergeCell ref="A8:E8"/>
    <mergeCell ref="E1:F1"/>
    <mergeCell ref="C2:F2"/>
    <mergeCell ref="C3:F3"/>
    <mergeCell ref="C4:F4"/>
  </mergeCells>
  <printOptions horizontalCentered="1"/>
  <pageMargins left="0" right="0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2011-03-14T05:55:58Z</cp:lastPrinted>
  <dcterms:created xsi:type="dcterms:W3CDTF">2000-03-06T12:32:30Z</dcterms:created>
  <dcterms:modified xsi:type="dcterms:W3CDTF">2011-07-07T10:42:56Z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