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4год" sheetId="1" r:id="rId1"/>
  </sheets>
  <definedNames>
    <definedName name="_xlnm.Print_Area" localSheetId="0">'Расходы  на 2014год'!$A$1:$G$441</definedName>
  </definedNames>
  <calcPr fullCalcOnLoad="1"/>
</workbook>
</file>

<file path=xl/sharedStrings.xml><?xml version="1.0" encoding="utf-8"?>
<sst xmlns="http://schemas.openxmlformats.org/spreadsheetml/2006/main" count="843" uniqueCount="375">
  <si>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</si>
  <si>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</si>
  <si>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</si>
  <si>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</si>
  <si>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</si>
  <si>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</si>
  <si>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</si>
  <si>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</si>
  <si>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Национальная экономика</t>
  </si>
  <si>
    <t>Другие вопросы в области национальной экономики</t>
  </si>
  <si>
    <t>Благоустройство</t>
  </si>
  <si>
    <t>Озеленение</t>
  </si>
  <si>
    <t>Организация и содержание мест захоронения</t>
  </si>
  <si>
    <t>Дошкольное образование</t>
  </si>
  <si>
    <t>Общее образование</t>
  </si>
  <si>
    <t>Молодежная политика и оздоровление детей</t>
  </si>
  <si>
    <t>Проведение мероприятий для детей и молодежи</t>
  </si>
  <si>
    <t>Культура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</si>
  <si>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</si>
  <si>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</si>
  <si>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</si>
  <si>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</si>
  <si>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</si>
  <si>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 Другие общегосударственные вопросы 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</si>
  <si>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</si>
  <si>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</si>
  <si>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</si>
  <si>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Мероприятия в области социальной политики</t>
  </si>
  <si>
    <t>Профессиональная  подготовка, переподготовка и повышение квалификации</t>
  </si>
  <si>
    <t>Стационарная медицинская помощь</t>
  </si>
  <si>
    <t>Амбулаторная помощь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</si>
  <si>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</si>
  <si>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</si>
  <si>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</si>
  <si>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</si>
  <si>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</si>
  <si>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</si>
  <si>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</si>
  <si>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</si>
  <si>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</si>
  <si>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</si>
  <si>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</si>
  <si>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</si>
  <si>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</si>
  <si>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</si>
  <si>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</si>
  <si>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</si>
  <si>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</si>
  <si>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</si>
  <si>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</si>
  <si>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</si>
  <si>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</si>
  <si>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</si>
  <si>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</si>
  <si>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ИТОГО</t>
  </si>
  <si>
    <t>План на год</t>
  </si>
  <si>
    <t>тыс.руб.</t>
  </si>
  <si>
    <t>Медицинская помощь в дневных стационарах всех типов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</si>
  <si>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</si>
  <si>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</si>
  <si>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</si>
  <si>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</si>
  <si>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</si>
  <si>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</si>
  <si>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</si>
  <si>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</si>
  <si>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</si>
  <si>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</si>
  <si>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</si>
  <si>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Бюджетные инвестиции в объекты капитального строительства  собственности муниципальных образований</t>
  </si>
  <si>
    <t>Оказание других видов социальной помощи</t>
  </si>
  <si>
    <t>Мобилизационная и вневойсковая подготовка</t>
  </si>
  <si>
    <t>810</t>
  </si>
  <si>
    <t>Мероприятия в области образования</t>
  </si>
  <si>
    <t>630</t>
  </si>
  <si>
    <t> Резервные фонды </t>
  </si>
  <si>
    <t>Резервные средства</t>
  </si>
  <si>
    <t>870</t>
  </si>
  <si>
    <t>Реализация других функций, связанных с обеспечением национальной безопасности и правоохранительной деятельности</t>
  </si>
  <si>
    <t> Другие вопросы  в области культуры, кинематографии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</si>
  <si>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</si>
  <si>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</si>
  <si>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</si>
  <si>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</si>
  <si>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Московской области</t>
  </si>
  <si>
    <t>Руководство и управление в сфере установленных функций органов местного самоуправления</t>
  </si>
  <si>
    <t>Непрограммные расходы бюджета муниципального образования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</si>
  <si>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</si>
  <si>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</si>
  <si>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</si>
  <si>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</si>
  <si>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</si>
  <si>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</si>
  <si>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Субсидии юридическим лицам (кроме некоммерческих организаций), индивидуальным предпринимателям, физическим лицам</t>
  </si>
  <si>
    <t>Социальное обеспечение населения</t>
  </si>
  <si>
    <t>Обеспечение жильем молодых семей</t>
  </si>
  <si>
    <t>Обслуживание муниципального долга</t>
  </si>
  <si>
    <t>730</t>
  </si>
  <si>
    <t>Другие вопросы в области  физической культуры и спорта </t>
  </si>
  <si>
    <t>Организация оказания медицинской помощи на территории муниципальных образований</t>
  </si>
  <si>
    <t>Социальная поддержка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</t>
  </si>
  <si>
    <t>Другие вопросы в области здравоохранения</t>
  </si>
  <si>
    <t>Руководство и управление в сфере установленных функций органов  местного самоуправления</t>
  </si>
  <si>
    <t>Председатель Контрольно-счетной палаты и его заместители</t>
  </si>
  <si>
    <t>Инспекторы Контрольно-счетной палаты</t>
  </si>
  <si>
    <t>Субсидии некоммерческим организациям (за исключением государственных (муниципальных) учреждений)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</si>
  <si>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</si>
  <si>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</si>
  <si>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Мероприятия по профилактике наркомании и токсикомании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</si>
  <si>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</si>
  <si>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</si>
  <si>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</si>
  <si>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</si>
  <si>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</si>
  <si>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Переподготовка и повышение квалификации</t>
  </si>
  <si>
    <t>Стипендии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</si>
  <si>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</si>
  <si>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</si>
  <si>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Руководсво и управление в сфере установленных функций органов местного управления</t>
  </si>
  <si>
    <t xml:space="preserve">Мероприятия в области жилищного хозяйства 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</si>
  <si>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</si>
  <si>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</si>
  <si>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Уличное освещение</t>
  </si>
  <si>
    <t>Обеспечение предоставления гражданам субсидий на оплату жилого помещения и коммунальных услуг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</si>
  <si>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</si>
  <si>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 иным категориям граждан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</si>
  <si>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</si>
  <si>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</si>
  <si>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</si>
  <si>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</si>
  <si>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</si>
  <si>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Культура, кинематография</t>
  </si>
  <si>
    <t>Здравоохранение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</si>
  <si>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</si>
  <si>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</si>
  <si>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</si>
  <si>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08 0 0000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</si>
  <si>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</si>
  <si>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>Муниципальная целевая программа развития и поддержки предпринимательства в городском округе Электросталь Московской области на 2014-2018 годы</t>
  </si>
  <si>
    <t>02 0 0000</t>
  </si>
  <si>
    <t>02 0 1005</t>
  </si>
  <si>
    <t>06 0 0000</t>
  </si>
  <si>
    <t>06 2 0000</t>
  </si>
  <si>
    <t>06 2 0099</t>
  </si>
  <si>
    <t>06 1 0000</t>
  </si>
  <si>
    <t>06 1 0099</t>
  </si>
  <si>
    <t>06 1 0120</t>
  </si>
  <si>
    <t>Подпрограмма "Развитие инфраструктуры спорта"</t>
  </si>
  <si>
    <t>06 3 0000</t>
  </si>
  <si>
    <t>Подпрограмма "Обеспечивающая подпрограмма"</t>
  </si>
  <si>
    <t>06 4 0000</t>
  </si>
  <si>
    <t>06 4 0400</t>
  </si>
  <si>
    <t>04 0 0000</t>
  </si>
  <si>
    <t>Подпрограмма "Образование детей в муниципальных учреждениях дополнительного образования в сфере культуры и искусства "</t>
  </si>
  <si>
    <t>04 3 0000</t>
  </si>
  <si>
    <t>04 3 0099</t>
  </si>
  <si>
    <t>Подпрограмма "Мероприятия в сфере культуры и искусства"</t>
  </si>
  <si>
    <t>04 5 0000</t>
  </si>
  <si>
    <t>04 5 0850</t>
  </si>
  <si>
    <t>05 0 0000</t>
  </si>
  <si>
    <t>Подпрограмма "Обеспечение организационно-воспитательной работы с молодежью"</t>
  </si>
  <si>
    <t>Подпрограмма "Мероприятия в сфере молодежной политике"</t>
  </si>
  <si>
    <t>05 2 0000</t>
  </si>
  <si>
    <t>05 2 0310</t>
  </si>
  <si>
    <t>05 3 0000</t>
  </si>
  <si>
    <t>Расходы  на организацию временного трудоустройства несовершеннолетних в возрасте от 14 до 18 лет</t>
  </si>
  <si>
    <t>05 3 1006</t>
  </si>
  <si>
    <t>04 1 0000</t>
  </si>
  <si>
    <t>04 1 0099</t>
  </si>
  <si>
    <t>04 4 0000</t>
  </si>
  <si>
    <t>04 4 0099</t>
  </si>
  <si>
    <t>Подпрограмма "Обеспечивающая подрограмма "</t>
  </si>
  <si>
    <t>04 6 0000</t>
  </si>
  <si>
    <t>04 6 0400</t>
  </si>
  <si>
    <t>95 0 0000</t>
  </si>
  <si>
    <t>95 0 0400</t>
  </si>
  <si>
    <t>95 0 0501</t>
  </si>
  <si>
    <t>95 0 0502</t>
  </si>
  <si>
    <t>99 0 9203</t>
  </si>
  <si>
    <t>99 0 9002</t>
  </si>
  <si>
    <t>99 0 0000</t>
  </si>
  <si>
    <t>99 0 0900</t>
  </si>
  <si>
    <t>99 0 0580</t>
  </si>
  <si>
    <t>Муниципальная программа развития системы образования городского округа Электросталь Московской области на 2014-2018-годы</t>
  </si>
  <si>
    <t>03 0 0000</t>
  </si>
  <si>
    <t>Подпрограмма  "Дошкольное образование"</t>
  </si>
  <si>
    <t>03 1 0000</t>
  </si>
  <si>
    <t>Оказание услуг частными дошкольными образовательными организациями</t>
  </si>
  <si>
    <t>03 1 0063</t>
  </si>
  <si>
    <t>03 1 0099</t>
  </si>
  <si>
    <t>03 1 6211</t>
  </si>
  <si>
    <t>03 1 6212</t>
  </si>
  <si>
    <t>Подпрограмма  "Общее образование"</t>
  </si>
  <si>
    <t>03 2 0000</t>
  </si>
  <si>
    <t>03 2 0099</t>
  </si>
  <si>
    <t>Обеспечениегосударственных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</t>
  </si>
  <si>
    <t>03 2 6220</t>
  </si>
  <si>
    <t>03 2 6221</t>
  </si>
  <si>
    <t>03 2 6222</t>
  </si>
  <si>
    <t>03 2 6223</t>
  </si>
  <si>
    <t>03 2 6224</t>
  </si>
  <si>
    <t>03 2 6225</t>
  </si>
  <si>
    <t>Подпрограмма  "Дополнительное образование, воспитание и психолого-социальное сопровождение детей"</t>
  </si>
  <si>
    <t>03 3 0000</t>
  </si>
  <si>
    <t>03 3 0099</t>
  </si>
  <si>
    <t>03 3 1000</t>
  </si>
  <si>
    <t>03 1 1003</t>
  </si>
  <si>
    <t>03 2 1003</t>
  </si>
  <si>
    <t>03 3 1003</t>
  </si>
  <si>
    <t>Мероприятия по проведению оздоровительной кампании детей</t>
  </si>
  <si>
    <t>03 3 1002</t>
  </si>
  <si>
    <t>03 1 0360</t>
  </si>
  <si>
    <t>03 2 0360</t>
  </si>
  <si>
    <t>03 3 0360</t>
  </si>
  <si>
    <t>Подпрограмма  "Система оценки качества образования и информационная открытость системы образования"</t>
  </si>
  <si>
    <t>03 4 0000</t>
  </si>
  <si>
    <t>03 4 0360</t>
  </si>
  <si>
    <t>Подпрограмма  "Обеспечивающая подпрограмма"</t>
  </si>
  <si>
    <t>03 5 0000</t>
  </si>
  <si>
    <t>03 5 0099</t>
  </si>
  <si>
    <t>03 5 6214</t>
  </si>
  <si>
    <t>03 2 0580</t>
  </si>
  <si>
    <t>03 1 6214</t>
  </si>
  <si>
    <t>95 0 0100</t>
  </si>
  <si>
    <t>99 0 0700</t>
  </si>
  <si>
    <t>99 0 8000</t>
  </si>
  <si>
    <t>Бюджетные инвестиции в строительство муниципального дошкольного  образовательного учреждения в микрорайоне "Центральный"</t>
  </si>
  <si>
    <t>03 1 8001</t>
  </si>
  <si>
    <t>Программа "Повышение безопасности дорожного движения  в 2014-2018 годах в городском округе Электросталь Московской области "</t>
  </si>
  <si>
    <t>360</t>
  </si>
  <si>
    <t>Иные выплаты населению</t>
  </si>
  <si>
    <t>Программа "Ремонт муниципальных автомобильных дорог  в  городском округе Электросталь Московской области на 2014-2018 годы"</t>
  </si>
  <si>
    <t>Программа "Ремонт дворовых территорий многоквартирных домов, проездов к дворовым территориям  многоквартирных домов в  городском округе Электросталь Московской области на 2014-2018 годы"</t>
  </si>
  <si>
    <t>99 0 8004</t>
  </si>
  <si>
    <t>Бюджетные инвестиции в реконструкцию электроснабжения административного здания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</si>
  <si>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</si>
  <si>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</si>
  <si>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</si>
  <si>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</si>
  <si>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</si>
  <si>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</si>
  <si>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</si>
  <si>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</si>
  <si>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</si>
  <si>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</si>
  <si>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</si>
  <si>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</si>
  <si>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</si>
  <si>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</si>
  <si>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</si>
  <si>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</si>
  <si>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</si>
  <si>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</si>
  <si>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</si>
  <si>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</si>
  <si>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</si>
  <si>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</si>
  <si>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99 0 5118</t>
  </si>
  <si>
    <t>99 0 0901</t>
  </si>
  <si>
    <t>99 0 0099</t>
  </si>
  <si>
    <t>99 0 1801</t>
  </si>
  <si>
    <t>99 0 1901</t>
  </si>
  <si>
    <t>99 0 4700</t>
  </si>
  <si>
    <t>99 0 9202</t>
  </si>
  <si>
    <t>99 0 4100</t>
  </si>
  <si>
    <t>99 0 4003</t>
  </si>
  <si>
    <t>99 0 4011</t>
  </si>
  <si>
    <t>Муниципальная  программа городского округа Электросталь  Московской области "Улучшение жилищных условий отдельных категорий граждан" на 2014-2020 годы",</t>
  </si>
  <si>
    <t>01 0 0000</t>
  </si>
  <si>
    <t>Подпрограмма  "Обеспечение жильем молодых семей"</t>
  </si>
  <si>
    <t>01 1 0000</t>
  </si>
  <si>
    <t>01 1 1001</t>
  </si>
  <si>
    <t>Подпрограмма "Подготовка спортивного резерва,спортивное совершенствование спортсменов"</t>
  </si>
  <si>
    <t xml:space="preserve">Субсидии бюджетным учреждениям 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</si>
  <si>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</si>
  <si>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</si>
  <si>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</si>
  <si>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Бюджетные инвестиции в строительство крытого тренировочного катка по программе "Газпром - детям"</t>
  </si>
  <si>
    <t>06 3 8002</t>
  </si>
  <si>
    <t>Бюджетные инвестиции в строительство физкультурно-оздоровительного комплекса с бассейном</t>
  </si>
  <si>
    <t>06 3 8003</t>
  </si>
  <si>
    <t>99 0 0530</t>
  </si>
  <si>
    <t xml:space="preserve">Муниципальная программа «Развитие муниципального здравоохранения городского округа Электросталь Московской области» </t>
  </si>
  <si>
    <t>07 0 0000</t>
  </si>
  <si>
    <t>Подпрограмма"Совершенствование оказания специализированной медицинской помощи,скорой, в том числе скорой специализированной, медицинской помощи, медицинской эвакуации"</t>
  </si>
  <si>
    <t>07 2 0000</t>
  </si>
  <si>
    <t>07 2 6207</t>
  </si>
  <si>
    <t>Подпрограмма"Охрана здоровья матери и ребенка"</t>
  </si>
  <si>
    <t>07 3 0000</t>
  </si>
  <si>
    <t>07 3 6208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</si>
  <si>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</si>
  <si>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07 1 0000</t>
  </si>
  <si>
    <t>07 1 6207</t>
  </si>
  <si>
    <t>07 1 0099</t>
  </si>
  <si>
    <t>07 5 0000</t>
  </si>
  <si>
    <t>07 5 0400</t>
  </si>
  <si>
    <t>07 5 6207</t>
  </si>
  <si>
    <t>Социальная политика </t>
  </si>
  <si>
    <t>Пенсионное обеспечение </t>
  </si>
  <si>
    <t>10 0 0000</t>
  </si>
  <si>
    <t>10 0 1501</t>
  </si>
  <si>
    <t>11 0 0000</t>
  </si>
  <si>
    <t>11 0 1501</t>
  </si>
  <si>
    <t>99 0 1501</t>
  </si>
  <si>
    <t>99 0 0006</t>
  </si>
  <si>
    <t>99 0 0007</t>
  </si>
  <si>
    <t>10 0 0003</t>
  </si>
  <si>
    <t>12 0 0000</t>
  </si>
  <si>
    <t>12 0 0002</t>
  </si>
  <si>
    <t>99 0 0001</t>
  </si>
  <si>
    <t>99 0 0002</t>
  </si>
  <si>
    <t>99 0 0003</t>
  </si>
  <si>
    <t>99 0 0004</t>
  </si>
  <si>
    <t>99 0 0005</t>
  </si>
  <si>
    <t>99 0 6142</t>
  </si>
  <si>
    <t>05 1 0099</t>
  </si>
  <si>
    <t>99 0 0460</t>
  </si>
  <si>
    <t>99 0 6141</t>
  </si>
  <si>
    <t>99 0 0600</t>
  </si>
  <si>
    <t>Обслуживание  государственного  внутреннего  и муниципального долга </t>
  </si>
  <si>
    <t>Оценка недвижимости, признание прав и регулирование отношений по государственной  и муниципальной собственности</t>
  </si>
  <si>
    <t>Подпрограмма "Трудоустройство и временная занятость несовершеннолетних граждан в возрасте  от 14 до 18 лет "</t>
  </si>
  <si>
    <t>04 2 0000</t>
  </si>
  <si>
    <t>04 2 0099</t>
  </si>
  <si>
    <t>05 1 0000</t>
  </si>
  <si>
    <t>Приобретение земельных участков,проведение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строительства, ведения садоводства</t>
  </si>
  <si>
    <t>99 0 8005</t>
  </si>
  <si>
    <t>Приобретение ЛДС "Кристалл"</t>
  </si>
  <si>
    <t>99 0 8007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</si>
  <si>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</si>
  <si>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</si>
  <si>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</si>
  <si>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Муниципальная программа развития системы образования городского округа Электросталь Московской области на 2014-2018 годы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</si>
  <si>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</si>
  <si>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</si>
  <si>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Муниципальная программа "Молодежь Электростали на 2014-2018 годы"</t>
  </si>
  <si>
    <t>Подпрограмма"Совершенствование оказания специализированной медицинской помощи, скорой, в том числе скорой специализированной, медицинской помощи, медицинской эвакуации"</t>
  </si>
  <si>
    <t>09 0 0302</t>
  </si>
  <si>
    <t>09 0 0000</t>
  </si>
  <si>
    <t>Программа "Пассажирский транспорт общего пользования"</t>
  </si>
  <si>
    <t>08 0 1004</t>
  </si>
  <si>
    <t>08 0 0099</t>
  </si>
  <si>
    <t>99 0 6082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</si>
  <si>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</si>
  <si>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 xml:space="preserve">Расходы бюджета городского округа Электросталь Московской области на  2014 год по разделам, подразделам, целевым  статьям ( программам и непрограммным направлениям), группам и подгруппам  видов расходов классификации расходов  бюджетов </t>
  </si>
  <si>
    <t>95 0 6068</t>
  </si>
  <si>
    <t>95 0 6069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</si>
  <si>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</si>
  <si>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03 1 6233</t>
  </si>
  <si>
    <t>Муниципальная  программа городского округа Электросталь  Московской области "Улучшение жилищных условий отдельных категорий граждан" на 2014-2020 годы"</t>
  </si>
  <si>
    <t>Подпрограмма  "Социальная ипотека"</t>
  </si>
  <si>
    <t>01 2 0000</t>
  </si>
  <si>
    <t>Улучшение жилищных условий с помощью мер государственной поддержки в сфере ипотечного жилищного кредитования учителей и врачей.</t>
  </si>
  <si>
    <t>01 2 1007</t>
  </si>
  <si>
    <t>Приобретение  помещений в муниципальную собственность</t>
  </si>
  <si>
    <t>99 0 8006</t>
  </si>
  <si>
    <t>Муниципальная  программа "Развитие физической культуры и спорта  в городском округеЭлектросталь на 2014-2018-годы"</t>
  </si>
  <si>
    <t>07 2 1008</t>
  </si>
  <si>
    <t>Приобретение автотранспортных средств</t>
  </si>
  <si>
    <t>07 2 0530</t>
  </si>
  <si>
    <t>Внедрение современных образовательных технологий</t>
  </si>
  <si>
    <t>03 2 6228</t>
  </si>
  <si>
    <t>Мероприятия по проведению капитального, текущего ремонта, ремонта и установке ограждений, ремонта кровель, замене оконных конструкций, выполнению противопожарных мероприятий в муниципальных общеобразовательных учреждениях</t>
  </si>
  <si>
    <t>03 2 6234</t>
  </si>
  <si>
    <t>99 0 0302</t>
  </si>
  <si>
    <t>Проектирование и строительство физкультурно-оздоровительных комплексов с плавательным бассейном на период 2014-2015гг. в рамках государственной программы Московской области "Спорт Подмосковья"</t>
  </si>
  <si>
    <t>06 3 6413</t>
  </si>
  <si>
    <t>Приложение № 2</t>
  </si>
  <si>
    <t>Исполнение за 1 кв.2014 г.</t>
  </si>
  <si>
    <t>к постановлению Администрации городского округа Электросталь Московской области</t>
  </si>
  <si>
    <t>9906050</t>
  </si>
  <si>
    <t>440</t>
  </si>
  <si>
    <t>Обеспечение жилыми  помещениями граждан, пострадавших в результате воздействия аварийных, природных и техногенных факторов</t>
  </si>
  <si>
    <t>Бюджетные инвестиции на приобретение объектов недвижимого имущества</t>
  </si>
  <si>
    <t xml:space="preserve">от 16.05.2014 № 376/7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</si>
</sst>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60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8"/>
      <name val="Times New Roman Cyr"/>
      <family val="1"/>
    </font>
    <font>
      <sz val="9"/>
      <name val="Times New Roman Cyr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8"/>
      <color indexed="8"/>
      <name val="Arial"/>
      <family val="2"/>
    </font>
    <font>
      <sz val="8"/>
      <color indexed="8"/>
      <name val="Times New Roman Cyr"/>
      <family val="0"/>
    </font>
    <font>
      <b/>
      <sz val="10"/>
      <name val="Times New Roman"/>
      <family val="1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4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2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9" borderId="7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15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8" fillId="33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0" fillId="0" borderId="0" xfId="0" applyAlignment="1">
      <alignment wrapText="1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2" fillId="28" borderId="12" xfId="0" applyNumberFormat="1" applyFont="1" applyFill="1" applyBorder="1" applyAlignment="1" applyProtection="1">
      <alignment wrapText="1"/>
      <protection hidden="1" locked="0"/>
    </xf>
    <xf numFmtId="0" fontId="0" fillId="0" borderId="0" xfId="0" applyAlignment="1">
      <alignment/>
    </xf>
    <xf numFmtId="0" fontId="2" fillId="28" borderId="0" xfId="0" applyNumberFormat="1" applyFont="1" applyFill="1" applyBorder="1" applyAlignment="1" applyProtection="1">
      <alignment vertical="top" wrapText="1"/>
      <protection hidden="1" locked="0"/>
    </xf>
    <xf numFmtId="49" fontId="8" fillId="28" borderId="0" xfId="0" applyNumberFormat="1" applyFont="1" applyFill="1" applyBorder="1" applyAlignment="1" applyProtection="1">
      <alignment vertical="top" wrapText="1"/>
      <protection hidden="1" locked="0"/>
    </xf>
    <xf numFmtId="49" fontId="7" fillId="28" borderId="0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2" fontId="8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Border="1" applyAlignment="1">
      <alignment/>
    </xf>
    <xf numFmtId="169" fontId="0" fillId="0" borderId="0" xfId="0" applyNumberFormat="1" applyAlignment="1">
      <alignment wrapText="1"/>
    </xf>
    <xf numFmtId="4" fontId="2" fillId="28" borderId="0" xfId="0" applyNumberFormat="1" applyFont="1" applyFill="1" applyBorder="1" applyAlignment="1" applyProtection="1">
      <alignment horizontal="right" vertical="top" wrapText="1"/>
      <protection hidden="1" locked="0"/>
    </xf>
    <xf numFmtId="169" fontId="0" fillId="0" borderId="0" xfId="0" applyNumberFormat="1" applyFill="1" applyBorder="1" applyAlignment="1">
      <alignment wrapText="1"/>
    </xf>
    <xf numFmtId="0" fontId="2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5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7" xfId="0" applyNumberFormat="1" applyFont="1" applyFill="1" applyBorder="1" applyAlignment="1" applyProtection="1">
      <alignment horizontal="left" wrapText="1"/>
      <protection hidden="1" locked="0"/>
    </xf>
    <xf numFmtId="0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left" wrapText="1"/>
      <protection hidden="1" locked="0"/>
    </xf>
    <xf numFmtId="49" fontId="2" fillId="0" borderId="18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19" xfId="0" applyNumberFormat="1" applyFont="1" applyFill="1" applyBorder="1" applyAlignment="1" applyProtection="1">
      <alignment horizontal="left" wrapText="1"/>
      <protection hidden="1" locked="0"/>
    </xf>
    <xf numFmtId="49" fontId="2" fillId="0" borderId="14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14" xfId="0" applyNumberFormat="1" applyFont="1" applyFill="1" applyBorder="1" applyAlignment="1" applyProtection="1">
      <alignment horizontal="left" wrapText="1"/>
      <protection hidden="1" locked="0"/>
    </xf>
    <xf numFmtId="0" fontId="2" fillId="0" borderId="11" xfId="0" applyNumberFormat="1" applyFont="1" applyFill="1" applyBorder="1" applyAlignment="1" applyProtection="1">
      <alignment horizontal="center" wrapText="1"/>
      <protection hidden="1"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5" fillId="0" borderId="13" xfId="0" applyFont="1" applyFill="1" applyBorder="1" applyAlignment="1">
      <alignment wrapText="1"/>
    </xf>
    <xf numFmtId="49" fontId="4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0" borderId="13" xfId="0" applyFont="1" applyFill="1" applyBorder="1" applyAlignment="1">
      <alignment horizontal="left" wrapText="1"/>
    </xf>
    <xf numFmtId="49" fontId="2" fillId="0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13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horizontal="justify" vertical="top"/>
    </xf>
    <xf numFmtId="0" fontId="6" fillId="0" borderId="13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 applyProtection="1">
      <alignment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" fillId="0" borderId="20" xfId="0" applyNumberFormat="1" applyFont="1" applyFill="1" applyBorder="1" applyAlignment="1" applyProtection="1">
      <alignment horizontal="center" vertical="top" wrapText="1"/>
      <protection hidden="1" locked="0"/>
    </xf>
    <xf numFmtId="0" fontId="5" fillId="0" borderId="13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49" fontId="3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3" xfId="0" applyNumberFormat="1" applyFont="1" applyFill="1" applyBorder="1" applyAlignment="1" applyProtection="1">
      <alignment vertical="top" wrapText="1"/>
      <protection hidden="1"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3" xfId="0" applyNumberFormat="1" applyFont="1" applyFill="1" applyBorder="1" applyAlignment="1" applyProtection="1">
      <alignment vertical="center" wrapText="1"/>
      <protection hidden="1" locked="0"/>
    </xf>
    <xf numFmtId="49" fontId="2" fillId="0" borderId="21" xfId="0" applyNumberFormat="1" applyFont="1" applyFill="1" applyBorder="1" applyAlignment="1" applyProtection="1">
      <alignment horizontal="center" vertical="top" wrapText="1"/>
      <protection hidden="1"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 applyProtection="1">
      <alignment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center" wrapText="1"/>
      <protection hidden="1" locked="0"/>
    </xf>
    <xf numFmtId="0" fontId="9" fillId="0" borderId="13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 applyProtection="1">
      <alignment horizont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left" wrapText="1"/>
      <protection hidden="1" locked="0"/>
    </xf>
    <xf numFmtId="49" fontId="4" fillId="0" borderId="13" xfId="0" applyNumberFormat="1" applyFont="1" applyFill="1" applyBorder="1" applyAlignment="1" applyProtection="1">
      <alignment horizontal="left" wrapText="1"/>
      <protection hidden="1" locked="0"/>
    </xf>
    <xf numFmtId="0" fontId="5" fillId="0" borderId="13" xfId="0" applyNumberFormat="1" applyFont="1" applyFill="1" applyBorder="1" applyAlignment="1">
      <alignment wrapText="1"/>
    </xf>
    <xf numFmtId="49" fontId="8" fillId="0" borderId="13" xfId="0" applyNumberFormat="1" applyFont="1" applyFill="1" applyBorder="1" applyAlignment="1" applyProtection="1">
      <alignment vertical="top" wrapText="1"/>
      <protection hidden="1" locked="0"/>
    </xf>
    <xf numFmtId="49" fontId="7" fillId="0" borderId="13" xfId="0" applyNumberFormat="1" applyFont="1" applyFill="1" applyBorder="1" applyAlignment="1" applyProtection="1">
      <alignment vertical="top" wrapText="1"/>
      <protection hidden="1" locked="0"/>
    </xf>
    <xf numFmtId="0" fontId="9" fillId="0" borderId="13" xfId="0" applyFont="1" applyFill="1" applyBorder="1" applyAlignment="1">
      <alignment horizontal="left" wrapText="1"/>
    </xf>
    <xf numFmtId="0" fontId="8" fillId="0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0" borderId="22" xfId="0" applyNumberFormat="1" applyFont="1" applyFill="1" applyBorder="1" applyAlignment="1" applyProtection="1">
      <alignment vertical="top" wrapText="1"/>
      <protection hidden="1" locked="0"/>
    </xf>
    <xf numFmtId="49" fontId="2" fillId="0" borderId="23" xfId="0" applyNumberFormat="1" applyFont="1" applyFill="1" applyBorder="1" applyAlignment="1" applyProtection="1">
      <alignment vertical="top" wrapText="1"/>
      <protection hidden="1"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0" xfId="0" applyFont="1" applyAlignment="1">
      <alignment horizontal="justify"/>
    </xf>
    <xf numFmtId="0" fontId="2" fillId="0" borderId="24" xfId="0" applyNumberFormat="1" applyFont="1" applyFill="1" applyBorder="1" applyAlignment="1" applyProtection="1">
      <alignment horizontal="left" wrapText="1"/>
      <protection hidden="1" locked="0"/>
    </xf>
    <xf numFmtId="0" fontId="5" fillId="0" borderId="21" xfId="53" applyFont="1" applyFill="1" applyBorder="1" applyAlignment="1">
      <alignment horizontal="left" vertical="top" wrapText="1"/>
      <protection/>
    </xf>
    <xf numFmtId="164" fontId="2" fillId="0" borderId="0" xfId="0" applyNumberFormat="1" applyFont="1" applyFill="1" applyBorder="1" applyAlignment="1" applyProtection="1">
      <alignment horizontal="right" vertical="center" wrapText="1"/>
      <protection hidden="1" locked="0"/>
    </xf>
    <xf numFmtId="0" fontId="5" fillId="34" borderId="21" xfId="0" applyFont="1" applyFill="1" applyBorder="1" applyAlignment="1">
      <alignment wrapText="1"/>
    </xf>
    <xf numFmtId="0" fontId="2" fillId="0" borderId="24" xfId="0" applyNumberFormat="1" applyFont="1" applyFill="1" applyBorder="1" applyAlignment="1" applyProtection="1">
      <alignment horizont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center" wrapText="1"/>
      <protection hidden="1" locked="0"/>
    </xf>
    <xf numFmtId="0" fontId="2" fillId="0" borderId="14" xfId="0" applyNumberFormat="1" applyFont="1" applyFill="1" applyBorder="1" applyAlignment="1" applyProtection="1">
      <alignment horizontal="center" vertical="top" wrapText="1"/>
      <protection hidden="1" locked="0"/>
    </xf>
    <xf numFmtId="49" fontId="11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25" xfId="0" applyFont="1" applyFill="1" applyBorder="1" applyAlignment="1">
      <alignment wrapText="1"/>
    </xf>
    <xf numFmtId="49" fontId="4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11" fillId="0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right" vertical="center" wrapText="1"/>
    </xf>
    <xf numFmtId="0" fontId="17" fillId="0" borderId="26" xfId="0" applyNumberFormat="1" applyFont="1" applyFill="1" applyBorder="1" applyAlignment="1" applyProtection="1">
      <alignment horizontal="center" vertical="top" wrapText="1"/>
      <protection hidden="1" locked="0"/>
    </xf>
    <xf numFmtId="49" fontId="17" fillId="0" borderId="14" xfId="0" applyNumberFormat="1" applyFont="1" applyFill="1" applyBorder="1" applyAlignment="1" applyProtection="1">
      <alignment horizontal="center" vertical="top" wrapText="1"/>
      <protection hidden="1" locked="0"/>
    </xf>
    <xf numFmtId="2" fontId="17" fillId="0" borderId="20" xfId="0" applyNumberFormat="1" applyFont="1" applyFill="1" applyBorder="1" applyAlignment="1" applyProtection="1">
      <alignment horizontal="center" vertical="top" wrapText="1"/>
      <protection hidden="1" locked="0"/>
    </xf>
    <xf numFmtId="0" fontId="8" fillId="0" borderId="27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14" xfId="0" applyNumberFormat="1" applyFont="1" applyFill="1" applyBorder="1" applyAlignment="1" applyProtection="1">
      <alignment vertical="center" wrapText="1"/>
      <protection hidden="1" locked="0"/>
    </xf>
    <xf numFmtId="49" fontId="8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10" fillId="0" borderId="14" xfId="0" applyNumberFormat="1" applyFont="1" applyFill="1" applyBorder="1" applyAlignment="1" applyProtection="1">
      <alignment horizontal="center" wrapText="1"/>
      <protection hidden="1" locked="0"/>
    </xf>
    <xf numFmtId="0" fontId="11" fillId="0" borderId="28" xfId="0" applyFont="1" applyFill="1" applyBorder="1" applyAlignment="1">
      <alignment wrapText="1"/>
    </xf>
    <xf numFmtId="49" fontId="2" fillId="0" borderId="14" xfId="0" applyNumberFormat="1" applyFont="1" applyFill="1" applyBorder="1" applyAlignment="1" applyProtection="1">
      <alignment horizontal="center" wrapText="1"/>
      <protection hidden="1" locked="0"/>
    </xf>
    <xf numFmtId="0" fontId="9" fillId="0" borderId="13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horizontal="justify" vertical="center" wrapText="1"/>
    </xf>
    <xf numFmtId="0" fontId="2" fillId="0" borderId="13" xfId="0" applyNumberFormat="1" applyFont="1" applyFill="1" applyBorder="1" applyAlignment="1" applyProtection="1">
      <alignment horizontal="center" wrapText="1"/>
      <protection hidden="1" locked="0"/>
    </xf>
    <xf numFmtId="0" fontId="9" fillId="0" borderId="13" xfId="0" applyFont="1" applyFill="1" applyBorder="1" applyAlignment="1">
      <alignment horizontal="justify" vertical="top"/>
    </xf>
    <xf numFmtId="0" fontId="5" fillId="0" borderId="13" xfId="0" applyFont="1" applyFill="1" applyBorder="1" applyAlignment="1">
      <alignment horizontal="left" vertical="top" wrapText="1"/>
    </xf>
    <xf numFmtId="49" fontId="2" fillId="0" borderId="29" xfId="0" applyNumberFormat="1" applyFont="1" applyFill="1" applyBorder="1" applyAlignment="1" applyProtection="1">
      <alignment vertical="top" wrapText="1"/>
      <protection hidden="1" locked="0"/>
    </xf>
    <xf numFmtId="49" fontId="2" fillId="0" borderId="30" xfId="0" applyNumberFormat="1" applyFont="1" applyFill="1" applyBorder="1" applyAlignment="1" applyProtection="1">
      <alignment vertical="top" wrapText="1"/>
      <protection hidden="1" locked="0"/>
    </xf>
    <xf numFmtId="0" fontId="2" fillId="0" borderId="11" xfId="0" applyNumberFormat="1" applyFont="1" applyFill="1" applyBorder="1" applyAlignment="1" applyProtection="1">
      <alignment horizontal="left" wrapText="1"/>
      <protection hidden="1" locked="0"/>
    </xf>
    <xf numFmtId="0" fontId="11" fillId="0" borderId="13" xfId="0" applyFont="1" applyFill="1" applyBorder="1" applyAlignment="1">
      <alignment wrapText="1"/>
    </xf>
    <xf numFmtId="49" fontId="5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19" fillId="0" borderId="13" xfId="0" applyFont="1" applyFill="1" applyBorder="1" applyAlignment="1">
      <alignment horizontal="left" wrapText="1"/>
    </xf>
    <xf numFmtId="49" fontId="11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3" xfId="0" applyNumberFormat="1" applyFont="1" applyFill="1" applyBorder="1" applyAlignment="1" applyProtection="1">
      <alignment vertical="center" wrapText="1"/>
      <protection hidden="1" locked="0"/>
    </xf>
    <xf numFmtId="0" fontId="5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13" xfId="0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wrapText="1"/>
    </xf>
    <xf numFmtId="0" fontId="2" fillId="0" borderId="18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left" wrapText="1"/>
      <protection hidden="1" locked="0"/>
    </xf>
    <xf numFmtId="0" fontId="5" fillId="0" borderId="13" xfId="0" applyFont="1" applyFill="1" applyBorder="1" applyAlignment="1">
      <alignment/>
    </xf>
    <xf numFmtId="169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0" fontId="2" fillId="0" borderId="13" xfId="0" applyFont="1" applyFill="1" applyBorder="1" applyAlignment="1">
      <alignment horizontal="center" wrapText="1"/>
    </xf>
    <xf numFmtId="49" fontId="2" fillId="0" borderId="13" xfId="0" applyNumberFormat="1" applyFont="1" applyFill="1" applyBorder="1" applyAlignment="1" applyProtection="1">
      <alignment vertical="top" wrapText="1"/>
      <protection hidden="1" locked="0"/>
    </xf>
    <xf numFmtId="0" fontId="3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3" xfId="0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vertical="top" wrapText="1"/>
    </xf>
    <xf numFmtId="0" fontId="2" fillId="0" borderId="13" xfId="0" applyNumberFormat="1" applyFont="1" applyFill="1" applyBorder="1" applyAlignment="1" applyProtection="1">
      <alignment horizontal="left" wrapText="1"/>
      <protection hidden="1" locked="0"/>
    </xf>
    <xf numFmtId="0" fontId="23" fillId="0" borderId="13" xfId="0" applyNumberFormat="1" applyFont="1" applyFill="1" applyBorder="1" applyAlignment="1">
      <alignment vertical="top" wrapText="1"/>
    </xf>
    <xf numFmtId="0" fontId="9" fillId="0" borderId="13" xfId="0" applyNumberFormat="1" applyFont="1" applyFill="1" applyBorder="1" applyAlignment="1">
      <alignment horizontal="justify" vertical="top" wrapText="1"/>
    </xf>
    <xf numFmtId="0" fontId="5" fillId="0" borderId="13" xfId="0" applyNumberFormat="1" applyFont="1" applyFill="1" applyBorder="1" applyAlignment="1">
      <alignment vertical="top" wrapText="1"/>
    </xf>
    <xf numFmtId="49" fontId="8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3" xfId="0" applyNumberFormat="1" applyFont="1" applyFill="1" applyBorder="1" applyAlignment="1" applyProtection="1">
      <alignment vertical="top" wrapText="1"/>
      <protection hidden="1" locked="0"/>
    </xf>
    <xf numFmtId="0" fontId="21" fillId="0" borderId="13" xfId="0" applyFont="1" applyFill="1" applyBorder="1" applyAlignment="1">
      <alignment horizontal="center" wrapText="1"/>
    </xf>
    <xf numFmtId="49" fontId="14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14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13" xfId="0" applyFont="1" applyFill="1" applyBorder="1" applyAlignment="1">
      <alignment horizontal="left" wrapText="1"/>
    </xf>
    <xf numFmtId="49" fontId="22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27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 applyProtection="1">
      <alignment wrapText="1"/>
      <protection hidden="1" locked="0"/>
    </xf>
    <xf numFmtId="0" fontId="5" fillId="0" borderId="13" xfId="53" applyFont="1" applyFill="1" applyBorder="1" applyAlignment="1">
      <alignment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 hidden="1" locked="0"/>
    </xf>
    <xf numFmtId="49" fontId="14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31" xfId="0" applyNumberFormat="1" applyFont="1" applyFill="1" applyBorder="1" applyAlignment="1" applyProtection="1">
      <alignment horizontal="left" vertical="top" wrapText="1"/>
      <protection hidden="1" locked="0"/>
    </xf>
    <xf numFmtId="0" fontId="8" fillId="0" borderId="29" xfId="0" applyNumberFormat="1" applyFont="1" applyFill="1" applyBorder="1" applyAlignment="1" applyProtection="1">
      <alignment horizontal="left" vertical="top" wrapText="1"/>
      <protection hidden="1" locked="0"/>
    </xf>
    <xf numFmtId="164" fontId="2" fillId="0" borderId="0" xfId="0" applyNumberFormat="1" applyFont="1" applyFill="1" applyBorder="1" applyAlignment="1" applyProtection="1">
      <alignment horizontal="right" vertical="top" wrapText="1"/>
      <protection hidden="1" locked="0"/>
    </xf>
    <xf numFmtId="49" fontId="24" fillId="0" borderId="0" xfId="53" applyNumberFormat="1" applyFont="1" applyBorder="1" applyAlignment="1">
      <alignment horizontal="center"/>
      <protection/>
    </xf>
    <xf numFmtId="49" fontId="2" fillId="0" borderId="14" xfId="0" applyNumberFormat="1" applyFont="1" applyFill="1" applyBorder="1" applyAlignment="1" applyProtection="1">
      <alignment vertical="top" wrapText="1"/>
      <protection hidden="1" locked="0"/>
    </xf>
    <xf numFmtId="49" fontId="2" fillId="0" borderId="14" xfId="0" applyNumberFormat="1" applyFont="1" applyFill="1" applyBorder="1" applyAlignment="1" applyProtection="1">
      <alignment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164" fontId="2" fillId="0" borderId="20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21" xfId="0" applyNumberFormat="1" applyFont="1" applyFill="1" applyBorder="1" applyAlignment="1" applyProtection="1">
      <alignment horizontal="right" vertical="center" wrapText="1"/>
      <protection hidden="1" locked="0"/>
    </xf>
    <xf numFmtId="169" fontId="3" fillId="0" borderId="13" xfId="0" applyNumberFormat="1" applyFont="1" applyFill="1" applyBorder="1" applyAlignment="1">
      <alignment vertical="center"/>
    </xf>
    <xf numFmtId="164" fontId="3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8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5" fillId="34" borderId="13" xfId="0" applyFont="1" applyFill="1" applyBorder="1" applyAlignment="1">
      <alignment horizontal="justify"/>
    </xf>
    <xf numFmtId="49" fontId="2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24" xfId="0" applyNumberFormat="1" applyFont="1" applyFill="1" applyBorder="1" applyAlignment="1" applyProtection="1">
      <alignment horizontal="left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top" wrapText="1"/>
      <protection hidden="1" locked="0"/>
    </xf>
    <xf numFmtId="0" fontId="5" fillId="34" borderId="13" xfId="0" applyFont="1" applyFill="1" applyBorder="1" applyAlignment="1">
      <alignment horizontal="left" vertical="top" wrapText="1"/>
    </xf>
    <xf numFmtId="49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3" xfId="0" applyNumberFormat="1" applyFont="1" applyFill="1" applyBorder="1" applyAlignment="1" applyProtection="1">
      <alignment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top" wrapText="1"/>
      <protection hidden="1" locked="0"/>
    </xf>
    <xf numFmtId="0" fontId="9" fillId="34" borderId="13" xfId="0" applyFont="1" applyFill="1" applyBorder="1" applyAlignment="1">
      <alignment horizontal="justify" vertical="top" wrapText="1"/>
    </xf>
    <xf numFmtId="0" fontId="9" fillId="0" borderId="13" xfId="0" applyFont="1" applyBorder="1" applyAlignment="1">
      <alignment wrapText="1"/>
    </xf>
    <xf numFmtId="0" fontId="2" fillId="34" borderId="24" xfId="0" applyNumberFormat="1" applyFont="1" applyFill="1" applyBorder="1" applyAlignment="1" applyProtection="1">
      <alignment horizontal="center" wrapText="1"/>
      <protection hidden="1" locked="0"/>
    </xf>
    <xf numFmtId="0" fontId="2" fillId="34" borderId="13" xfId="0" applyNumberFormat="1" applyFont="1" applyFill="1" applyBorder="1" applyAlignment="1" applyProtection="1">
      <alignment horizontal="center" wrapText="1"/>
      <protection hidden="1" locked="0"/>
    </xf>
    <xf numFmtId="49" fontId="17" fillId="28" borderId="0" xfId="0" applyNumberFormat="1" applyFont="1" applyFill="1" applyBorder="1" applyAlignment="1" applyProtection="1">
      <alignment vertical="top" wrapText="1"/>
      <protection hidden="1" locked="0"/>
    </xf>
    <xf numFmtId="164" fontId="16" fillId="0" borderId="0" xfId="0" applyNumberFormat="1" applyFont="1" applyAlignment="1">
      <alignment/>
    </xf>
    <xf numFmtId="0" fontId="8" fillId="0" borderId="13" xfId="0" applyFont="1" applyFill="1" applyBorder="1" applyAlignment="1">
      <alignment wrapText="1"/>
    </xf>
    <xf numFmtId="0" fontId="2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0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3" xfId="0" applyFont="1" applyBorder="1" applyAlignment="1">
      <alignment/>
    </xf>
    <xf numFmtId="0" fontId="8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3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3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4" borderId="13" xfId="0" applyFont="1" applyFill="1" applyBorder="1" applyAlignment="1">
      <alignment wrapText="1"/>
    </xf>
    <xf numFmtId="0" fontId="2" fillId="34" borderId="14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 applyProtection="1">
      <alignment vertical="top" wrapText="1"/>
      <protection hidden="1" locked="0"/>
    </xf>
    <xf numFmtId="49" fontId="3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4" borderId="25" xfId="0" applyFont="1" applyFill="1" applyBorder="1" applyAlignment="1">
      <alignment wrapText="1"/>
    </xf>
    <xf numFmtId="49" fontId="2" fillId="34" borderId="13" xfId="0" applyNumberFormat="1" applyFont="1" applyFill="1" applyBorder="1" applyAlignment="1" applyProtection="1">
      <alignment horizontal="center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2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164" fontId="0" fillId="0" borderId="0" xfId="0" applyNumberFormat="1" applyAlignment="1">
      <alignment/>
    </xf>
    <xf numFmtId="0" fontId="4" fillId="28" borderId="0" xfId="0" applyNumberFormat="1" applyFont="1" applyFill="1" applyBorder="1" applyAlignment="1" applyProtection="1">
      <alignment horizontal="center" wrapText="1"/>
      <protection hidden="1" locked="0"/>
    </xf>
    <xf numFmtId="2" fontId="17" fillId="0" borderId="25" xfId="0" applyNumberFormat="1" applyFont="1" applyFill="1" applyBorder="1" applyAlignment="1" applyProtection="1">
      <alignment horizontal="center" vertical="top" wrapText="1"/>
      <protection hidden="1" locked="0"/>
    </xf>
    <xf numFmtId="164" fontId="8" fillId="0" borderId="11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1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32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25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32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3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32" xfId="0" applyNumberFormat="1" applyFont="1" applyFill="1" applyBorder="1" applyAlignment="1">
      <alignment horizontal="right" vertical="center" wrapText="1"/>
    </xf>
    <xf numFmtId="164" fontId="2" fillId="0" borderId="32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34" borderId="32" xfId="0" applyNumberFormat="1" applyFont="1" applyFill="1" applyBorder="1" applyAlignment="1" applyProtection="1">
      <alignment horizontal="right" vertical="top" wrapText="1"/>
      <protection hidden="1" locked="0"/>
    </xf>
    <xf numFmtId="164" fontId="2" fillId="34" borderId="32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34" xfId="0" applyNumberFormat="1" applyFont="1" applyFill="1" applyBorder="1" applyAlignment="1" applyProtection="1">
      <alignment horizontal="right" vertical="center" wrapText="1"/>
      <protection hidden="1" locked="0"/>
    </xf>
    <xf numFmtId="169" fontId="3" fillId="0" borderId="32" xfId="0" applyNumberFormat="1" applyFont="1" applyFill="1" applyBorder="1" applyAlignment="1">
      <alignment vertical="center"/>
    </xf>
    <xf numFmtId="164" fontId="3" fillId="0" borderId="32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34" borderId="32" xfId="0" applyNumberFormat="1" applyFont="1" applyFill="1" applyBorder="1" applyAlignment="1" applyProtection="1">
      <alignment horizontal="right" vertical="center" wrapText="1"/>
      <protection hidden="1" locked="0"/>
    </xf>
    <xf numFmtId="164" fontId="8" fillId="0" borderId="16" xfId="0" applyNumberFormat="1" applyFont="1" applyFill="1" applyBorder="1" applyAlignment="1" applyProtection="1">
      <alignment horizontal="right" vertical="center" wrapText="1"/>
      <protection hidden="1" locked="0"/>
    </xf>
    <xf numFmtId="164" fontId="8" fillId="0" borderId="19" xfId="0" applyNumberFormat="1" applyFont="1" applyFill="1" applyBorder="1" applyAlignment="1" applyProtection="1">
      <alignment horizontal="right" vertical="center" wrapText="1"/>
      <protection hidden="1" locked="0"/>
    </xf>
    <xf numFmtId="164" fontId="8" fillId="0" borderId="35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35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36" xfId="0" applyNumberFormat="1" applyFont="1" applyFill="1" applyBorder="1" applyAlignment="1" applyProtection="1">
      <alignment horizontal="right" vertical="center" wrapText="1"/>
      <protection hidden="1" locked="0"/>
    </xf>
    <xf numFmtId="164" fontId="8" fillId="0" borderId="37" xfId="0" applyNumberFormat="1" applyFont="1" applyFill="1" applyBorder="1" applyAlignment="1" applyProtection="1">
      <alignment horizontal="right" vertical="center" wrapText="1"/>
      <protection hidden="1" locked="0"/>
    </xf>
    <xf numFmtId="164" fontId="8" fillId="0" borderId="38" xfId="0" applyNumberFormat="1" applyFont="1" applyFill="1" applyBorder="1" applyAlignment="1" applyProtection="1">
      <alignment horizontal="right" vertical="center" wrapText="1"/>
      <protection hidden="1" locked="0"/>
    </xf>
    <xf numFmtId="0" fontId="25" fillId="0" borderId="0" xfId="0" applyFont="1" applyAlignment="1">
      <alignment/>
    </xf>
    <xf numFmtId="0" fontId="5" fillId="0" borderId="20" xfId="0" applyFont="1" applyFill="1" applyBorder="1" applyAlignment="1">
      <alignment wrapText="1"/>
    </xf>
    <xf numFmtId="0" fontId="2" fillId="0" borderId="15" xfId="0" applyNumberFormat="1" applyFont="1" applyFill="1" applyBorder="1" applyAlignment="1" applyProtection="1">
      <alignment horizontal="center" vertical="top" wrapText="1"/>
      <protection hidden="1" locked="0"/>
    </xf>
    <xf numFmtId="0" fontId="2" fillId="0" borderId="18" xfId="0" applyNumberFormat="1" applyFont="1" applyFill="1" applyBorder="1" applyAlignment="1" applyProtection="1">
      <alignment horizontal="left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top" wrapText="1"/>
      <protection hidden="1" locked="0"/>
    </xf>
    <xf numFmtId="0" fontId="20" fillId="0" borderId="0" xfId="0" applyFont="1" applyAlignment="1">
      <alignment/>
    </xf>
    <xf numFmtId="169" fontId="26" fillId="0" borderId="0" xfId="0" applyNumberFormat="1" applyFont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 applyFill="1" applyAlignment="1">
      <alignment wrapText="1"/>
    </xf>
    <xf numFmtId="0" fontId="0" fillId="0" borderId="0" xfId="0" applyBorder="1" applyAlignment="1">
      <alignment/>
    </xf>
    <xf numFmtId="4" fontId="2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8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9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42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42" fillId="28" borderId="0" xfId="0" applyNumberFormat="1" applyFont="1" applyFill="1" applyBorder="1" applyAlignment="1" applyProtection="1">
      <alignment horizontal="right" wrapText="1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знаки форм.ЦС бюджета  2014 год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2"/>
  <sheetViews>
    <sheetView tabSelected="1" zoomScalePageLayoutView="0" workbookViewId="0" topLeftCell="A1">
      <selection activeCell="E1" sqref="E1:G1"/>
    </sheetView>
  </sheetViews>
  <sheetFormatPr defaultColWidth="9.140625" defaultRowHeight="15"/>
  <cols>
    <col min="1" max="1" width="54.140625" style="4" customWidth="1"/>
    <col min="2" max="2" width="7.00390625" style="7" customWidth="1"/>
    <col min="3" max="3" width="4.421875" style="0" customWidth="1"/>
    <col min="4" max="4" width="9.28125" style="0" customWidth="1"/>
    <col min="5" max="5" width="5.421875" style="0" customWidth="1"/>
    <col min="6" max="6" width="11.140625" style="0" customWidth="1"/>
    <col min="7" max="7" width="10.8515625" style="0" customWidth="1"/>
    <col min="8" max="8" width="18.00390625" style="0" customWidth="1"/>
    <col min="9" max="9" width="15.8515625" style="0" customWidth="1"/>
    <col min="10" max="10" width="10.00390625" style="0" customWidth="1"/>
    <col min="11" max="11" width="11.140625" style="0" customWidth="1"/>
    <col min="12" max="12" width="9.7109375" style="0" customWidth="1"/>
  </cols>
  <sheetData>
    <row r="1" spans="1:7" ht="12" customHeight="1">
      <c r="A1" s="8"/>
      <c r="C1" s="7"/>
      <c r="D1" s="7"/>
      <c r="E1" s="239" t="s">
        <v>367</v>
      </c>
      <c r="F1" s="239"/>
      <c r="G1" s="239"/>
    </row>
    <row r="2" spans="1:7" ht="51.75" customHeight="1">
      <c r="A2" s="8"/>
      <c r="B2" s="8"/>
      <c r="C2" s="8"/>
      <c r="D2" s="8"/>
      <c r="E2" s="240" t="s">
        <v>369</v>
      </c>
      <c r="F2" s="240"/>
      <c r="G2" s="240"/>
    </row>
    <row r="3" spans="1:7" ht="14.25" customHeight="1">
      <c r="A3" s="1"/>
      <c r="B3" s="5"/>
      <c r="C3" s="1"/>
      <c r="D3" s="1"/>
      <c r="E3" s="241" t="s">
        <v>374</v>
      </c>
      <c r="F3" s="241"/>
      <c r="G3" s="241"/>
    </row>
    <row r="4" spans="1:7" ht="12" customHeight="1">
      <c r="A4" s="1"/>
      <c r="B4" s="5"/>
      <c r="C4" s="1"/>
      <c r="D4" s="1"/>
      <c r="E4" s="1"/>
      <c r="F4" s="1"/>
      <c r="G4" s="3"/>
    </row>
    <row r="5" spans="1:7" ht="48" customHeight="1">
      <c r="A5" s="237" t="s">
        <v>344</v>
      </c>
      <c r="B5" s="238"/>
      <c r="C5" s="238"/>
      <c r="D5" s="238"/>
      <c r="E5" s="238"/>
      <c r="F5" s="238"/>
      <c r="G5" s="238"/>
    </row>
    <row r="6" spans="1:7" ht="16.5" customHeight="1">
      <c r="A6" s="182"/>
      <c r="B6" s="183"/>
      <c r="C6" s="183"/>
      <c r="D6" s="183"/>
      <c r="E6" s="183"/>
      <c r="F6" s="183"/>
      <c r="G6" s="183"/>
    </row>
    <row r="7" spans="1:7" ht="12" customHeight="1">
      <c r="A7" s="2"/>
      <c r="B7" s="6"/>
      <c r="C7" s="2"/>
      <c r="D7" s="2"/>
      <c r="E7" s="2"/>
      <c r="F7" s="2"/>
      <c r="G7" s="203" t="s">
        <v>56</v>
      </c>
    </row>
    <row r="8" spans="1:7" ht="42" customHeight="1">
      <c r="A8" s="94" t="s">
        <v>41</v>
      </c>
      <c r="B8" s="95" t="s">
        <v>37</v>
      </c>
      <c r="C8" s="95" t="s">
        <v>38</v>
      </c>
      <c r="D8" s="95" t="s">
        <v>39</v>
      </c>
      <c r="E8" s="95" t="s">
        <v>40</v>
      </c>
      <c r="F8" s="204" t="s">
        <v>55</v>
      </c>
      <c r="G8" s="96" t="s">
        <v>368</v>
      </c>
    </row>
    <row r="9" spans="1:7" ht="17.25" customHeight="1">
      <c r="A9" s="97" t="s">
        <v>0</v>
      </c>
      <c r="B9" s="98" t="s">
        <v>42</v>
      </c>
      <c r="C9" s="99"/>
      <c r="D9" s="100"/>
      <c r="E9" s="100"/>
      <c r="F9" s="205">
        <f>F10+F14+F20+F34+F44+F48</f>
        <v>294003.5</v>
      </c>
      <c r="G9" s="221">
        <f>G10+G14+G20+G34+G44+G48</f>
        <v>61028.6</v>
      </c>
    </row>
    <row r="10" spans="1:7" ht="27" customHeight="1">
      <c r="A10" s="101" t="s">
        <v>22</v>
      </c>
      <c r="B10" s="151" t="s">
        <v>42</v>
      </c>
      <c r="C10" s="151" t="s">
        <v>43</v>
      </c>
      <c r="D10" s="102"/>
      <c r="E10" s="102"/>
      <c r="F10" s="206">
        <f aca="true" t="shared" si="0" ref="F10:G12">F11</f>
        <v>2167.4</v>
      </c>
      <c r="G10" s="222">
        <f t="shared" si="0"/>
        <v>482.5</v>
      </c>
    </row>
    <row r="11" spans="1:7" ht="22.5" customHeight="1">
      <c r="A11" s="44" t="s">
        <v>85</v>
      </c>
      <c r="B11" s="45"/>
      <c r="C11" s="22"/>
      <c r="D11" s="31" t="s">
        <v>174</v>
      </c>
      <c r="E11" s="23"/>
      <c r="F11" s="207">
        <f t="shared" si="0"/>
        <v>2167.4</v>
      </c>
      <c r="G11" s="53">
        <f t="shared" si="0"/>
        <v>482.5</v>
      </c>
    </row>
    <row r="12" spans="1:7" ht="16.5" customHeight="1">
      <c r="A12" s="44" t="s">
        <v>1</v>
      </c>
      <c r="B12" s="47"/>
      <c r="C12" s="22"/>
      <c r="D12" s="31" t="s">
        <v>223</v>
      </c>
      <c r="E12" s="23"/>
      <c r="F12" s="207">
        <f t="shared" si="0"/>
        <v>2167.4</v>
      </c>
      <c r="G12" s="53">
        <f t="shared" si="0"/>
        <v>482.5</v>
      </c>
    </row>
    <row r="13" spans="1:7" ht="13.5" customHeight="1">
      <c r="A13" s="44" t="s">
        <v>237</v>
      </c>
      <c r="B13" s="47"/>
      <c r="C13" s="22"/>
      <c r="D13" s="24"/>
      <c r="E13" s="28" t="s">
        <v>254</v>
      </c>
      <c r="F13" s="207">
        <v>2167.4</v>
      </c>
      <c r="G13" s="53">
        <v>482.5</v>
      </c>
    </row>
    <row r="14" spans="1:7" ht="36" customHeight="1">
      <c r="A14" s="101" t="s">
        <v>135</v>
      </c>
      <c r="B14" s="48" t="s">
        <v>42</v>
      </c>
      <c r="C14" s="52" t="s">
        <v>44</v>
      </c>
      <c r="D14" s="14"/>
      <c r="E14" s="14"/>
      <c r="F14" s="207">
        <f>F15</f>
        <v>5906.5</v>
      </c>
      <c r="G14" s="53">
        <f>G15</f>
        <v>849.7</v>
      </c>
    </row>
    <row r="15" spans="1:7" ht="23.25" customHeight="1">
      <c r="A15" s="30" t="s">
        <v>102</v>
      </c>
      <c r="B15" s="48"/>
      <c r="C15" s="34"/>
      <c r="D15" s="14" t="s">
        <v>174</v>
      </c>
      <c r="E15" s="35"/>
      <c r="F15" s="207">
        <f>F16</f>
        <v>5906.5</v>
      </c>
      <c r="G15" s="53">
        <f>G16</f>
        <v>849.7</v>
      </c>
    </row>
    <row r="16" spans="1:7" ht="13.5" customHeight="1">
      <c r="A16" s="30" t="s">
        <v>2</v>
      </c>
      <c r="B16" s="48"/>
      <c r="C16" s="34"/>
      <c r="D16" s="14" t="s">
        <v>175</v>
      </c>
      <c r="E16" s="35"/>
      <c r="F16" s="207">
        <f>F17+F18+F19</f>
        <v>5906.5</v>
      </c>
      <c r="G16" s="53">
        <f>G17+G18+G19</f>
        <v>849.7</v>
      </c>
    </row>
    <row r="17" spans="1:7" ht="20.25" customHeight="1">
      <c r="A17" s="103" t="s">
        <v>237</v>
      </c>
      <c r="B17" s="48"/>
      <c r="C17" s="34"/>
      <c r="D17" s="14"/>
      <c r="E17" s="35">
        <v>120</v>
      </c>
      <c r="F17" s="207">
        <v>3807</v>
      </c>
      <c r="G17" s="53">
        <v>703.9</v>
      </c>
    </row>
    <row r="18" spans="1:7" ht="23.25" customHeight="1">
      <c r="A18" s="103" t="s">
        <v>238</v>
      </c>
      <c r="B18" s="48"/>
      <c r="C18" s="34"/>
      <c r="D18" s="14"/>
      <c r="E18" s="35">
        <v>240</v>
      </c>
      <c r="F18" s="207">
        <v>2058.1</v>
      </c>
      <c r="G18" s="53">
        <v>137.8</v>
      </c>
    </row>
    <row r="19" spans="1:7" ht="15.75" customHeight="1">
      <c r="A19" s="104" t="s">
        <v>239</v>
      </c>
      <c r="B19" s="48"/>
      <c r="C19" s="34"/>
      <c r="D19" s="14"/>
      <c r="E19" s="35">
        <v>850</v>
      </c>
      <c r="F19" s="207">
        <v>41.4</v>
      </c>
      <c r="G19" s="53">
        <v>8</v>
      </c>
    </row>
    <row r="20" spans="1:7" ht="39.75" customHeight="1">
      <c r="A20" s="101" t="s">
        <v>33</v>
      </c>
      <c r="B20" s="152" t="s">
        <v>42</v>
      </c>
      <c r="C20" s="152" t="s">
        <v>45</v>
      </c>
      <c r="D20" s="31"/>
      <c r="E20" s="31"/>
      <c r="F20" s="206">
        <f>F21</f>
        <v>135058.1</v>
      </c>
      <c r="G20" s="222">
        <f>G21</f>
        <v>38803.6</v>
      </c>
    </row>
    <row r="21" spans="1:7" ht="23.25" customHeight="1">
      <c r="A21" s="44" t="s">
        <v>85</v>
      </c>
      <c r="B21" s="45"/>
      <c r="C21" s="22"/>
      <c r="D21" s="31" t="s">
        <v>174</v>
      </c>
      <c r="E21" s="23"/>
      <c r="F21" s="207">
        <f>F22+F27+F31</f>
        <v>135058.1</v>
      </c>
      <c r="G21" s="53">
        <f>G22+G27+G31</f>
        <v>38803.6</v>
      </c>
    </row>
    <row r="22" spans="1:7" ht="13.5" customHeight="1">
      <c r="A22" s="32" t="s">
        <v>2</v>
      </c>
      <c r="B22" s="47"/>
      <c r="C22" s="22"/>
      <c r="D22" s="31" t="s">
        <v>175</v>
      </c>
      <c r="E22" s="23"/>
      <c r="F22" s="207">
        <f>SUM(F23:F26)</f>
        <v>129139.1</v>
      </c>
      <c r="G22" s="53">
        <f>SUM(G23:G26)</f>
        <v>37768.2</v>
      </c>
    </row>
    <row r="23" spans="1:7" ht="14.25" customHeight="1">
      <c r="A23" s="32" t="s">
        <v>237</v>
      </c>
      <c r="B23" s="47"/>
      <c r="C23" s="22"/>
      <c r="D23" s="24"/>
      <c r="E23" s="28" t="s">
        <v>254</v>
      </c>
      <c r="F23" s="207">
        <v>102949.2</v>
      </c>
      <c r="G23" s="53">
        <v>32530.4</v>
      </c>
    </row>
    <row r="24" spans="1:7" ht="22.5" customHeight="1">
      <c r="A24" s="103" t="s">
        <v>238</v>
      </c>
      <c r="B24" s="47"/>
      <c r="C24" s="22"/>
      <c r="D24" s="24"/>
      <c r="E24" s="28" t="s">
        <v>246</v>
      </c>
      <c r="F24" s="207">
        <v>25289.9</v>
      </c>
      <c r="G24" s="53">
        <v>5229.7</v>
      </c>
    </row>
    <row r="25" spans="1:7" ht="23.25" customHeight="1">
      <c r="A25" s="103" t="s">
        <v>235</v>
      </c>
      <c r="B25" s="48"/>
      <c r="C25" s="34"/>
      <c r="D25" s="35"/>
      <c r="E25" s="14" t="s">
        <v>236</v>
      </c>
      <c r="F25" s="207">
        <v>700</v>
      </c>
      <c r="G25" s="53">
        <v>0</v>
      </c>
    </row>
    <row r="26" spans="1:8" ht="14.25" customHeight="1">
      <c r="A26" s="104" t="s">
        <v>239</v>
      </c>
      <c r="B26" s="54"/>
      <c r="C26" s="25"/>
      <c r="D26" s="26"/>
      <c r="E26" s="27" t="s">
        <v>249</v>
      </c>
      <c r="F26" s="208">
        <v>200</v>
      </c>
      <c r="G26" s="154">
        <v>8.1</v>
      </c>
      <c r="H26" s="16"/>
    </row>
    <row r="27" spans="1:7" ht="37.5" customHeight="1">
      <c r="A27" s="44" t="s">
        <v>87</v>
      </c>
      <c r="B27" s="47"/>
      <c r="C27" s="22"/>
      <c r="D27" s="31" t="s">
        <v>345</v>
      </c>
      <c r="E27" s="23"/>
      <c r="F27" s="207">
        <f>SUM(F28:F30)</f>
        <v>4952</v>
      </c>
      <c r="G27" s="53">
        <f>SUM(G28:G30)</f>
        <v>904</v>
      </c>
    </row>
    <row r="28" spans="1:7" ht="16.5" customHeight="1">
      <c r="A28" s="44" t="s">
        <v>237</v>
      </c>
      <c r="B28" s="47"/>
      <c r="C28" s="25"/>
      <c r="D28" s="29"/>
      <c r="E28" s="42">
        <v>120</v>
      </c>
      <c r="F28" s="207">
        <v>4518.2</v>
      </c>
      <c r="G28" s="53">
        <v>834.8</v>
      </c>
    </row>
    <row r="29" spans="1:7" ht="24" customHeight="1">
      <c r="A29" s="44" t="s">
        <v>255</v>
      </c>
      <c r="B29" s="47"/>
      <c r="C29" s="25"/>
      <c r="D29" s="29"/>
      <c r="E29" s="42">
        <v>240</v>
      </c>
      <c r="F29" s="207">
        <v>427.8</v>
      </c>
      <c r="G29" s="53">
        <v>69</v>
      </c>
    </row>
    <row r="30" spans="1:7" ht="15.75" customHeight="1">
      <c r="A30" s="44" t="s">
        <v>256</v>
      </c>
      <c r="B30" s="47"/>
      <c r="C30" s="25"/>
      <c r="D30" s="29"/>
      <c r="E30" s="42">
        <v>850</v>
      </c>
      <c r="F30" s="207">
        <v>6</v>
      </c>
      <c r="G30" s="53">
        <v>0.2</v>
      </c>
    </row>
    <row r="31" spans="1:7" ht="46.5" customHeight="1">
      <c r="A31" s="44" t="s">
        <v>88</v>
      </c>
      <c r="B31" s="47"/>
      <c r="C31" s="22"/>
      <c r="D31" s="31" t="s">
        <v>346</v>
      </c>
      <c r="E31" s="23"/>
      <c r="F31" s="207">
        <f>SUM(F32:F33)</f>
        <v>967</v>
      </c>
      <c r="G31" s="53">
        <f>SUM(G32:G33)</f>
        <v>131.4</v>
      </c>
    </row>
    <row r="32" spans="1:7" ht="17.25" customHeight="1">
      <c r="A32" s="44" t="s">
        <v>237</v>
      </c>
      <c r="B32" s="47"/>
      <c r="C32" s="22"/>
      <c r="D32" s="31"/>
      <c r="E32" s="23">
        <v>120</v>
      </c>
      <c r="F32" s="207">
        <v>563</v>
      </c>
      <c r="G32" s="53">
        <v>130.8</v>
      </c>
    </row>
    <row r="33" spans="1:7" ht="24" customHeight="1">
      <c r="A33" s="44" t="s">
        <v>255</v>
      </c>
      <c r="B33" s="47"/>
      <c r="C33" s="22"/>
      <c r="D33" s="31"/>
      <c r="E33" s="23">
        <v>240</v>
      </c>
      <c r="F33" s="207">
        <v>404</v>
      </c>
      <c r="G33" s="53">
        <v>0.6</v>
      </c>
    </row>
    <row r="34" spans="1:7" ht="30" customHeight="1">
      <c r="A34" s="101" t="s">
        <v>58</v>
      </c>
      <c r="B34" s="48" t="s">
        <v>42</v>
      </c>
      <c r="C34" s="52" t="s">
        <v>52</v>
      </c>
      <c r="D34" s="14"/>
      <c r="E34" s="14"/>
      <c r="F34" s="207">
        <f>F35</f>
        <v>23588.600000000002</v>
      </c>
      <c r="G34" s="53">
        <f>G35</f>
        <v>6858.4</v>
      </c>
    </row>
    <row r="35" spans="1:7" ht="26.25" customHeight="1">
      <c r="A35" s="30" t="s">
        <v>102</v>
      </c>
      <c r="B35" s="48"/>
      <c r="C35" s="34"/>
      <c r="D35" s="14" t="s">
        <v>174</v>
      </c>
      <c r="E35" s="35"/>
      <c r="F35" s="207">
        <f>F36+F40+F42</f>
        <v>23588.600000000002</v>
      </c>
      <c r="G35" s="53">
        <f>G36+G40+G42</f>
        <v>6858.4</v>
      </c>
    </row>
    <row r="36" spans="1:9" ht="15" customHeight="1">
      <c r="A36" s="30" t="s">
        <v>2</v>
      </c>
      <c r="B36" s="48"/>
      <c r="C36" s="34"/>
      <c r="D36" s="14" t="s">
        <v>175</v>
      </c>
      <c r="E36" s="35"/>
      <c r="F36" s="207">
        <f>SUM(F37:F39)</f>
        <v>20383.5</v>
      </c>
      <c r="G36" s="53">
        <f>SUM(G37:G39)</f>
        <v>6480.599999999999</v>
      </c>
      <c r="H36" s="235"/>
      <c r="I36" s="235"/>
    </row>
    <row r="37" spans="1:17" ht="19.5" customHeight="1">
      <c r="A37" s="103" t="s">
        <v>237</v>
      </c>
      <c r="B37" s="48"/>
      <c r="C37" s="34"/>
      <c r="D37" s="14"/>
      <c r="E37" s="35">
        <v>120</v>
      </c>
      <c r="F37" s="207">
        <v>18446</v>
      </c>
      <c r="G37" s="53">
        <v>6272.4</v>
      </c>
      <c r="H37" s="235"/>
      <c r="I37" s="235"/>
      <c r="J37" s="235"/>
      <c r="K37" s="235"/>
      <c r="L37" s="235"/>
      <c r="M37" s="235"/>
      <c r="N37" s="235"/>
      <c r="O37" s="235"/>
      <c r="P37" s="235"/>
      <c r="Q37" s="235"/>
    </row>
    <row r="38" spans="1:17" ht="24.75" customHeight="1">
      <c r="A38" s="103" t="s">
        <v>238</v>
      </c>
      <c r="B38" s="48"/>
      <c r="C38" s="34"/>
      <c r="D38" s="14"/>
      <c r="E38" s="35">
        <v>240</v>
      </c>
      <c r="F38" s="207">
        <v>1907.5</v>
      </c>
      <c r="G38" s="53">
        <v>207</v>
      </c>
      <c r="H38" s="235"/>
      <c r="I38" s="235"/>
      <c r="J38" s="235"/>
      <c r="K38" s="235"/>
      <c r="L38" s="235"/>
      <c r="M38" s="235"/>
      <c r="N38" s="235"/>
      <c r="O38" s="235"/>
      <c r="P38" s="235"/>
      <c r="Q38" s="235"/>
    </row>
    <row r="39" spans="1:17" ht="18" customHeight="1">
      <c r="A39" s="104" t="s">
        <v>239</v>
      </c>
      <c r="B39" s="48"/>
      <c r="C39" s="34"/>
      <c r="D39" s="14"/>
      <c r="E39" s="35">
        <v>850</v>
      </c>
      <c r="F39" s="207">
        <v>30</v>
      </c>
      <c r="G39" s="53">
        <v>1.2</v>
      </c>
      <c r="H39" s="235"/>
      <c r="I39" s="235"/>
      <c r="J39" s="235"/>
      <c r="K39" s="235"/>
      <c r="L39" s="235"/>
      <c r="M39" s="235"/>
      <c r="N39" s="235"/>
      <c r="O39" s="235"/>
      <c r="P39" s="235"/>
      <c r="Q39" s="235"/>
    </row>
    <row r="40" spans="1:9" ht="15.75" customHeight="1">
      <c r="A40" s="56" t="s">
        <v>103</v>
      </c>
      <c r="B40" s="57"/>
      <c r="C40" s="58"/>
      <c r="D40" s="59" t="s">
        <v>176</v>
      </c>
      <c r="E40" s="14"/>
      <c r="F40" s="207">
        <f>F41</f>
        <v>1450.9</v>
      </c>
      <c r="G40" s="53">
        <f>G41</f>
        <v>317.6</v>
      </c>
      <c r="H40" s="235"/>
      <c r="I40" s="235"/>
    </row>
    <row r="41" spans="1:7" ht="17.25" customHeight="1">
      <c r="A41" s="44" t="s">
        <v>237</v>
      </c>
      <c r="B41" s="48"/>
      <c r="C41" s="52"/>
      <c r="D41" s="14"/>
      <c r="E41" s="14" t="s">
        <v>254</v>
      </c>
      <c r="F41" s="207">
        <v>1450.9</v>
      </c>
      <c r="G41" s="53">
        <v>317.6</v>
      </c>
    </row>
    <row r="42" spans="1:7" ht="15" customHeight="1">
      <c r="A42" s="55" t="s">
        <v>104</v>
      </c>
      <c r="B42" s="48"/>
      <c r="C42" s="52"/>
      <c r="D42" s="14" t="s">
        <v>177</v>
      </c>
      <c r="E42" s="14"/>
      <c r="F42" s="207">
        <f>F43</f>
        <v>1754.2</v>
      </c>
      <c r="G42" s="53">
        <f>G43</f>
        <v>60.2</v>
      </c>
    </row>
    <row r="43" spans="1:7" ht="17.25" customHeight="1">
      <c r="A43" s="44" t="s">
        <v>237</v>
      </c>
      <c r="B43" s="48"/>
      <c r="C43" s="52"/>
      <c r="D43" s="14"/>
      <c r="E43" s="14" t="s">
        <v>254</v>
      </c>
      <c r="F43" s="207">
        <v>1754.2</v>
      </c>
      <c r="G43" s="53">
        <v>60.2</v>
      </c>
    </row>
    <row r="44" spans="1:7" ht="15.75" customHeight="1">
      <c r="A44" s="101" t="s">
        <v>75</v>
      </c>
      <c r="B44" s="48" t="s">
        <v>42</v>
      </c>
      <c r="C44" s="52" t="s">
        <v>46</v>
      </c>
      <c r="D44" s="14"/>
      <c r="E44" s="14"/>
      <c r="F44" s="209">
        <f aca="true" t="shared" si="1" ref="F44:G46">F45</f>
        <v>30000</v>
      </c>
      <c r="G44" s="155">
        <f t="shared" si="1"/>
        <v>0</v>
      </c>
    </row>
    <row r="45" spans="1:7" ht="13.5" customHeight="1">
      <c r="A45" s="49" t="s">
        <v>86</v>
      </c>
      <c r="B45" s="47"/>
      <c r="C45" s="48"/>
      <c r="D45" s="14" t="s">
        <v>180</v>
      </c>
      <c r="E45" s="23"/>
      <c r="F45" s="207">
        <f t="shared" si="1"/>
        <v>30000</v>
      </c>
      <c r="G45" s="53">
        <f t="shared" si="1"/>
        <v>0</v>
      </c>
    </row>
    <row r="46" spans="1:7" ht="14.25" customHeight="1">
      <c r="A46" s="32" t="s">
        <v>31</v>
      </c>
      <c r="B46" s="47"/>
      <c r="C46" s="22"/>
      <c r="D46" s="31" t="s">
        <v>224</v>
      </c>
      <c r="E46" s="23"/>
      <c r="F46" s="207">
        <f t="shared" si="1"/>
        <v>30000</v>
      </c>
      <c r="G46" s="53">
        <f t="shared" si="1"/>
        <v>0</v>
      </c>
    </row>
    <row r="47" spans="1:7" ht="15" customHeight="1">
      <c r="A47" s="32" t="s">
        <v>76</v>
      </c>
      <c r="B47" s="47"/>
      <c r="C47" s="22"/>
      <c r="D47" s="24"/>
      <c r="E47" s="28" t="s">
        <v>77</v>
      </c>
      <c r="F47" s="207">
        <v>30000</v>
      </c>
      <c r="G47" s="53">
        <v>0</v>
      </c>
    </row>
    <row r="48" spans="1:7" ht="16.5" customHeight="1">
      <c r="A48" s="101" t="s">
        <v>23</v>
      </c>
      <c r="B48" s="76" t="s">
        <v>42</v>
      </c>
      <c r="C48" s="77" t="s">
        <v>59</v>
      </c>
      <c r="D48" s="78"/>
      <c r="E48" s="78"/>
      <c r="F48" s="210">
        <f>F49+F56+F61</f>
        <v>97282.9</v>
      </c>
      <c r="G48" s="223">
        <f>G49+G56+G61</f>
        <v>14034.400000000001</v>
      </c>
    </row>
    <row r="49" spans="1:7" ht="71.25" customHeight="1">
      <c r="A49" s="44" t="s">
        <v>343</v>
      </c>
      <c r="B49" s="162"/>
      <c r="C49" s="163"/>
      <c r="D49" s="119" t="s">
        <v>136</v>
      </c>
      <c r="E49" s="178"/>
      <c r="F49" s="211">
        <f>F50+F52</f>
        <v>14121.3</v>
      </c>
      <c r="G49" s="93">
        <f>G50+G52</f>
        <v>1931</v>
      </c>
    </row>
    <row r="50" spans="1:7" ht="45.75" customHeight="1">
      <c r="A50" s="44" t="s">
        <v>137</v>
      </c>
      <c r="B50" s="179"/>
      <c r="C50" s="180"/>
      <c r="D50" s="119" t="s">
        <v>340</v>
      </c>
      <c r="E50" s="181"/>
      <c r="F50" s="211">
        <f>F51</f>
        <v>176</v>
      </c>
      <c r="G50" s="93">
        <f>G51</f>
        <v>0</v>
      </c>
    </row>
    <row r="51" spans="1:7" ht="24.75" customHeight="1">
      <c r="A51" s="44" t="s">
        <v>255</v>
      </c>
      <c r="B51" s="162"/>
      <c r="C51" s="163"/>
      <c r="D51" s="119"/>
      <c r="E51" s="92" t="s">
        <v>246</v>
      </c>
      <c r="F51" s="211">
        <v>176</v>
      </c>
      <c r="G51" s="93">
        <v>0</v>
      </c>
    </row>
    <row r="52" spans="1:7" ht="15.75" customHeight="1">
      <c r="A52" s="44" t="s">
        <v>7</v>
      </c>
      <c r="B52" s="162"/>
      <c r="C52" s="163"/>
      <c r="D52" s="119" t="s">
        <v>341</v>
      </c>
      <c r="E52" s="92"/>
      <c r="F52" s="211">
        <f>SUM(F53:F55)</f>
        <v>13945.3</v>
      </c>
      <c r="G52" s="93">
        <f>SUM(G53:G55)</f>
        <v>1931</v>
      </c>
    </row>
    <row r="53" spans="1:7" ht="18" customHeight="1">
      <c r="A53" s="44" t="s">
        <v>250</v>
      </c>
      <c r="B53" s="162"/>
      <c r="C53" s="163"/>
      <c r="D53" s="119"/>
      <c r="E53" s="92" t="s">
        <v>251</v>
      </c>
      <c r="F53" s="211">
        <v>9900.4</v>
      </c>
      <c r="G53" s="93">
        <v>1766.8</v>
      </c>
    </row>
    <row r="54" spans="1:7" ht="24" customHeight="1">
      <c r="A54" s="44" t="s">
        <v>255</v>
      </c>
      <c r="B54" s="163"/>
      <c r="C54" s="180"/>
      <c r="D54" s="119"/>
      <c r="E54" s="92" t="s">
        <v>246</v>
      </c>
      <c r="F54" s="211">
        <v>4037.9</v>
      </c>
      <c r="G54" s="93">
        <v>160.4</v>
      </c>
    </row>
    <row r="55" spans="1:7" ht="18.75" customHeight="1">
      <c r="A55" s="44" t="s">
        <v>256</v>
      </c>
      <c r="B55" s="162"/>
      <c r="C55" s="180"/>
      <c r="D55" s="119"/>
      <c r="E55" s="92" t="s">
        <v>249</v>
      </c>
      <c r="F55" s="211">
        <v>7</v>
      </c>
      <c r="G55" s="93">
        <v>3.8</v>
      </c>
    </row>
    <row r="56" spans="1:7" ht="25.5" customHeight="1">
      <c r="A56" s="50" t="s">
        <v>118</v>
      </c>
      <c r="B56" s="48"/>
      <c r="C56" s="48"/>
      <c r="D56" s="14" t="s">
        <v>174</v>
      </c>
      <c r="E56" s="14"/>
      <c r="F56" s="207">
        <f>F57</f>
        <v>35040.9</v>
      </c>
      <c r="G56" s="53">
        <f>G57</f>
        <v>8110</v>
      </c>
    </row>
    <row r="57" spans="1:7" ht="14.25" customHeight="1">
      <c r="A57" s="50" t="s">
        <v>2</v>
      </c>
      <c r="B57" s="48"/>
      <c r="C57" s="52"/>
      <c r="D57" s="14" t="s">
        <v>175</v>
      </c>
      <c r="E57" s="14"/>
      <c r="F57" s="207">
        <f>SUM(F58:F60)</f>
        <v>35040.9</v>
      </c>
      <c r="G57" s="53">
        <f>SUM(G58:G60)</f>
        <v>8110</v>
      </c>
    </row>
    <row r="58" spans="1:7" ht="16.5" customHeight="1">
      <c r="A58" s="103" t="s">
        <v>237</v>
      </c>
      <c r="B58" s="48"/>
      <c r="C58" s="34"/>
      <c r="D58" s="14"/>
      <c r="E58" s="35">
        <v>120</v>
      </c>
      <c r="F58" s="207">
        <v>21165.5</v>
      </c>
      <c r="G58" s="53">
        <v>5400.8</v>
      </c>
    </row>
    <row r="59" spans="1:7" ht="25.5" customHeight="1">
      <c r="A59" s="103" t="s">
        <v>238</v>
      </c>
      <c r="B59" s="48"/>
      <c r="C59" s="34"/>
      <c r="D59" s="14"/>
      <c r="E59" s="35">
        <v>240</v>
      </c>
      <c r="F59" s="207">
        <v>13775.4</v>
      </c>
      <c r="G59" s="53">
        <v>2709.2</v>
      </c>
    </row>
    <row r="60" spans="1:7" ht="15.75" customHeight="1">
      <c r="A60" s="104" t="s">
        <v>239</v>
      </c>
      <c r="B60" s="48"/>
      <c r="C60" s="34"/>
      <c r="D60" s="14"/>
      <c r="E60" s="35">
        <v>850</v>
      </c>
      <c r="F60" s="207">
        <v>100</v>
      </c>
      <c r="G60" s="53">
        <v>0</v>
      </c>
    </row>
    <row r="61" spans="1:7" ht="16.5" customHeight="1">
      <c r="A61" s="50" t="s">
        <v>86</v>
      </c>
      <c r="B61" s="47"/>
      <c r="C61" s="48"/>
      <c r="D61" s="14" t="s">
        <v>180</v>
      </c>
      <c r="E61" s="33"/>
      <c r="F61" s="207">
        <f>F63+F65+F67+F69+F71</f>
        <v>48120.7</v>
      </c>
      <c r="G61" s="53">
        <f>G63+G65+G67+G69+G71</f>
        <v>3993.4000000000005</v>
      </c>
    </row>
    <row r="62" spans="1:7" ht="28.5" customHeight="1">
      <c r="A62" s="50" t="s">
        <v>69</v>
      </c>
      <c r="B62" s="60"/>
      <c r="C62" s="61"/>
      <c r="D62" s="60" t="s">
        <v>225</v>
      </c>
      <c r="E62" s="81"/>
      <c r="F62" s="207">
        <f>F63+F65+F67</f>
        <v>32440.7</v>
      </c>
      <c r="G62" s="53">
        <f>G63+G65+G67</f>
        <v>0</v>
      </c>
    </row>
    <row r="63" spans="1:7" ht="24" customHeight="1">
      <c r="A63" s="82" t="s">
        <v>234</v>
      </c>
      <c r="B63" s="60"/>
      <c r="C63" s="61"/>
      <c r="D63" s="60" t="s">
        <v>233</v>
      </c>
      <c r="E63" s="86"/>
      <c r="F63" s="212">
        <v>4000</v>
      </c>
      <c r="G63" s="53">
        <f>G64</f>
        <v>0</v>
      </c>
    </row>
    <row r="64" spans="1:7" ht="16.5" customHeight="1">
      <c r="A64" s="107" t="s">
        <v>244</v>
      </c>
      <c r="B64" s="47"/>
      <c r="C64" s="48"/>
      <c r="D64" s="14"/>
      <c r="E64" s="85">
        <v>410</v>
      </c>
      <c r="F64" s="212">
        <v>4000</v>
      </c>
      <c r="G64" s="156">
        <v>0</v>
      </c>
    </row>
    <row r="65" spans="1:7" ht="50.25" customHeight="1">
      <c r="A65" s="161" t="s">
        <v>325</v>
      </c>
      <c r="B65" s="162"/>
      <c r="C65" s="163"/>
      <c r="D65" s="164" t="s">
        <v>326</v>
      </c>
      <c r="E65" s="165"/>
      <c r="F65" s="213">
        <f>F66</f>
        <v>10000</v>
      </c>
      <c r="G65" s="166">
        <f>G66</f>
        <v>0</v>
      </c>
    </row>
    <row r="66" spans="1:7" ht="16.5" customHeight="1">
      <c r="A66" s="167" t="s">
        <v>244</v>
      </c>
      <c r="B66" s="162"/>
      <c r="C66" s="163"/>
      <c r="D66" s="164"/>
      <c r="E66" s="174">
        <v>410</v>
      </c>
      <c r="F66" s="213">
        <v>10000</v>
      </c>
      <c r="G66" s="166"/>
    </row>
    <row r="67" spans="1:7" ht="16.5" customHeight="1">
      <c r="A67" s="82" t="s">
        <v>327</v>
      </c>
      <c r="B67" s="168"/>
      <c r="C67" s="169"/>
      <c r="D67" s="164" t="s">
        <v>328</v>
      </c>
      <c r="E67" s="170"/>
      <c r="F67" s="214">
        <f>F68</f>
        <v>18440.7</v>
      </c>
      <c r="G67" s="171">
        <f>G68</f>
        <v>0</v>
      </c>
    </row>
    <row r="68" spans="1:7" ht="16.5" customHeight="1">
      <c r="A68" s="167" t="s">
        <v>244</v>
      </c>
      <c r="B68" s="162"/>
      <c r="C68" s="163"/>
      <c r="D68" s="164"/>
      <c r="E68" s="175">
        <v>410</v>
      </c>
      <c r="F68" s="214">
        <v>18440.7</v>
      </c>
      <c r="G68" s="171">
        <v>0</v>
      </c>
    </row>
    <row r="69" spans="1:8" ht="25.5" customHeight="1">
      <c r="A69" s="84" t="s">
        <v>320</v>
      </c>
      <c r="B69" s="62"/>
      <c r="C69" s="37"/>
      <c r="D69" s="63" t="s">
        <v>179</v>
      </c>
      <c r="E69" s="38"/>
      <c r="F69" s="215">
        <f>F70</f>
        <v>680</v>
      </c>
      <c r="G69" s="157">
        <f>G70</f>
        <v>67.8</v>
      </c>
      <c r="H69" s="4"/>
    </row>
    <row r="70" spans="1:9" ht="24" customHeight="1">
      <c r="A70" s="103" t="s">
        <v>238</v>
      </c>
      <c r="B70" s="47"/>
      <c r="C70" s="39"/>
      <c r="D70" s="40"/>
      <c r="E70" s="41">
        <v>240</v>
      </c>
      <c r="F70" s="207">
        <v>680</v>
      </c>
      <c r="G70" s="53">
        <v>67.8</v>
      </c>
      <c r="H70" s="226"/>
      <c r="I70" s="226"/>
    </row>
    <row r="71" spans="1:9" ht="16.5" customHeight="1">
      <c r="A71" s="44" t="s">
        <v>127</v>
      </c>
      <c r="B71" s="47"/>
      <c r="C71" s="22"/>
      <c r="D71" s="31" t="s">
        <v>178</v>
      </c>
      <c r="E71" s="23"/>
      <c r="F71" s="207">
        <f>SUM(F72:F73)</f>
        <v>15000</v>
      </c>
      <c r="G71" s="53">
        <f>SUM(G72:G73)</f>
        <v>3925.6000000000004</v>
      </c>
      <c r="H71" s="226"/>
      <c r="I71" s="226"/>
    </row>
    <row r="72" spans="1:14" ht="36.75" customHeight="1">
      <c r="A72" s="103" t="s">
        <v>238</v>
      </c>
      <c r="B72" s="48"/>
      <c r="C72" s="34"/>
      <c r="D72" s="14"/>
      <c r="E72" s="35">
        <v>240</v>
      </c>
      <c r="F72" s="207">
        <v>14757.5</v>
      </c>
      <c r="G72" s="53">
        <v>3921.3</v>
      </c>
      <c r="H72" s="233"/>
      <c r="I72" s="234"/>
      <c r="J72" s="149"/>
      <c r="K72" s="13"/>
      <c r="L72" s="13"/>
      <c r="M72" s="17"/>
      <c r="N72" s="17"/>
    </row>
    <row r="73" spans="1:7" ht="15" customHeight="1">
      <c r="A73" s="104" t="s">
        <v>239</v>
      </c>
      <c r="B73" s="54"/>
      <c r="C73" s="25"/>
      <c r="D73" s="26" t="s">
        <v>89</v>
      </c>
      <c r="E73" s="27" t="s">
        <v>249</v>
      </c>
      <c r="F73" s="208">
        <v>242.5</v>
      </c>
      <c r="G73" s="154">
        <v>4.3</v>
      </c>
    </row>
    <row r="74" spans="1:7" ht="16.5" customHeight="1">
      <c r="A74" s="97" t="s">
        <v>3</v>
      </c>
      <c r="B74" s="98" t="s">
        <v>43</v>
      </c>
      <c r="C74" s="99"/>
      <c r="D74" s="100"/>
      <c r="E74" s="100"/>
      <c r="F74" s="205">
        <f>F75+F81</f>
        <v>8273</v>
      </c>
      <c r="G74" s="221">
        <f>G75+G81</f>
        <v>2.4</v>
      </c>
    </row>
    <row r="75" spans="1:7" ht="16.5" customHeight="1">
      <c r="A75" s="101" t="s">
        <v>71</v>
      </c>
      <c r="B75" s="108" t="s">
        <v>43</v>
      </c>
      <c r="C75" s="109" t="s">
        <v>44</v>
      </c>
      <c r="D75" s="40"/>
      <c r="E75" s="110"/>
      <c r="F75" s="207">
        <f>F76</f>
        <v>7473</v>
      </c>
      <c r="G75" s="53">
        <f>G76</f>
        <v>0</v>
      </c>
    </row>
    <row r="76" spans="1:7" ht="15" customHeight="1">
      <c r="A76" s="46" t="s">
        <v>86</v>
      </c>
      <c r="B76" s="47"/>
      <c r="C76" s="48"/>
      <c r="D76" s="14" t="s">
        <v>180</v>
      </c>
      <c r="E76" s="23"/>
      <c r="F76" s="207">
        <f>F77</f>
        <v>7473</v>
      </c>
      <c r="G76" s="53">
        <f>G77</f>
        <v>0</v>
      </c>
    </row>
    <row r="77" spans="1:7" ht="24" customHeight="1">
      <c r="A77" s="32" t="s">
        <v>90</v>
      </c>
      <c r="B77" s="87"/>
      <c r="C77" s="22"/>
      <c r="D77" s="31" t="s">
        <v>257</v>
      </c>
      <c r="E77" s="23"/>
      <c r="F77" s="207">
        <f>SUM(F78:F80)</f>
        <v>7473</v>
      </c>
      <c r="G77" s="53">
        <f>SUM(G78:G80)</f>
        <v>0</v>
      </c>
    </row>
    <row r="78" spans="1:14" ht="16.5" customHeight="1">
      <c r="A78" s="44" t="s">
        <v>237</v>
      </c>
      <c r="B78" s="87"/>
      <c r="C78" s="22"/>
      <c r="D78" s="31"/>
      <c r="E78" s="23">
        <v>120</v>
      </c>
      <c r="F78" s="207">
        <v>7152.1</v>
      </c>
      <c r="G78" s="53">
        <v>0</v>
      </c>
      <c r="M78" s="150"/>
      <c r="N78" s="80"/>
    </row>
    <row r="79" spans="1:7" ht="24.75" customHeight="1">
      <c r="A79" s="44" t="s">
        <v>255</v>
      </c>
      <c r="B79" s="87"/>
      <c r="C79" s="22"/>
      <c r="D79" s="31"/>
      <c r="E79" s="23">
        <v>240</v>
      </c>
      <c r="F79" s="207">
        <v>313.7</v>
      </c>
      <c r="G79" s="53">
        <v>0</v>
      </c>
    </row>
    <row r="80" spans="1:7" ht="16.5" customHeight="1">
      <c r="A80" s="44" t="s">
        <v>256</v>
      </c>
      <c r="B80" s="87"/>
      <c r="C80" s="22"/>
      <c r="D80" s="31"/>
      <c r="E80" s="23">
        <v>850</v>
      </c>
      <c r="F80" s="207">
        <v>7.2</v>
      </c>
      <c r="G80" s="53"/>
    </row>
    <row r="81" spans="1:7" ht="17.25" customHeight="1">
      <c r="A81" s="111" t="s">
        <v>4</v>
      </c>
      <c r="B81" s="108" t="s">
        <v>43</v>
      </c>
      <c r="C81" s="109" t="s">
        <v>45</v>
      </c>
      <c r="D81" s="40"/>
      <c r="E81" s="110"/>
      <c r="F81" s="207">
        <f>F82</f>
        <v>800</v>
      </c>
      <c r="G81" s="53">
        <f>G82</f>
        <v>2.4</v>
      </c>
    </row>
    <row r="82" spans="1:7" ht="19.5" customHeight="1">
      <c r="A82" s="46" t="s">
        <v>86</v>
      </c>
      <c r="B82" s="47"/>
      <c r="C82" s="48"/>
      <c r="D82" s="14" t="s">
        <v>180</v>
      </c>
      <c r="E82" s="23"/>
      <c r="F82" s="207">
        <f>F83</f>
        <v>800</v>
      </c>
      <c r="G82" s="53">
        <f>G83</f>
        <v>2.4</v>
      </c>
    </row>
    <row r="83" spans="1:7" ht="15" customHeight="1">
      <c r="A83" s="32" t="s">
        <v>5</v>
      </c>
      <c r="B83" s="87"/>
      <c r="C83" s="22"/>
      <c r="D83" s="31" t="s">
        <v>258</v>
      </c>
      <c r="E83" s="23"/>
      <c r="F83" s="207">
        <f>SUM(F84:F85)</f>
        <v>800</v>
      </c>
      <c r="G83" s="53">
        <f>SUM(G84:G85)</f>
        <v>2.4</v>
      </c>
    </row>
    <row r="84" spans="1:7" ht="23.25" customHeight="1">
      <c r="A84" s="44" t="s">
        <v>255</v>
      </c>
      <c r="B84" s="87"/>
      <c r="C84" s="22"/>
      <c r="D84" s="31"/>
      <c r="E84" s="23">
        <v>240</v>
      </c>
      <c r="F84" s="207">
        <v>799.5</v>
      </c>
      <c r="G84" s="53">
        <v>2.4</v>
      </c>
    </row>
    <row r="85" spans="1:7" ht="15" customHeight="1">
      <c r="A85" s="44" t="s">
        <v>256</v>
      </c>
      <c r="B85" s="87"/>
      <c r="C85" s="22"/>
      <c r="D85" s="24"/>
      <c r="E85" s="28" t="s">
        <v>249</v>
      </c>
      <c r="F85" s="207">
        <v>0.5</v>
      </c>
      <c r="G85" s="53">
        <v>0</v>
      </c>
    </row>
    <row r="86" spans="1:7" ht="25.5" customHeight="1">
      <c r="A86" s="97" t="s">
        <v>6</v>
      </c>
      <c r="B86" s="98" t="s">
        <v>44</v>
      </c>
      <c r="C86" s="99"/>
      <c r="D86" s="100"/>
      <c r="E86" s="100"/>
      <c r="F86" s="205">
        <f>F87+F98</f>
        <v>22377.300000000003</v>
      </c>
      <c r="G86" s="221">
        <f>G87+G98</f>
        <v>3082.4</v>
      </c>
    </row>
    <row r="87" spans="1:7" ht="27" customHeight="1">
      <c r="A87" s="101" t="s">
        <v>83</v>
      </c>
      <c r="B87" s="108" t="s">
        <v>44</v>
      </c>
      <c r="C87" s="109" t="s">
        <v>49</v>
      </c>
      <c r="D87" s="40"/>
      <c r="E87" s="110"/>
      <c r="F87" s="207">
        <f>F88</f>
        <v>15998.2</v>
      </c>
      <c r="G87" s="53">
        <f>G88</f>
        <v>2664.6</v>
      </c>
    </row>
    <row r="88" spans="1:7" ht="17.25" customHeight="1">
      <c r="A88" s="46" t="s">
        <v>86</v>
      </c>
      <c r="B88" s="47"/>
      <c r="C88" s="48"/>
      <c r="D88" s="14" t="s">
        <v>180</v>
      </c>
      <c r="E88" s="23"/>
      <c r="F88" s="207">
        <f>F89+F93+F95</f>
        <v>15998.2</v>
      </c>
      <c r="G88" s="53">
        <f>G89+G93+G95</f>
        <v>2664.6</v>
      </c>
    </row>
    <row r="89" spans="1:7" ht="15.75" customHeight="1">
      <c r="A89" s="32" t="s">
        <v>7</v>
      </c>
      <c r="B89" s="47"/>
      <c r="C89" s="22"/>
      <c r="D89" s="31" t="s">
        <v>259</v>
      </c>
      <c r="E89" s="23"/>
      <c r="F89" s="207">
        <f>SUM(F90:F92)</f>
        <v>15050</v>
      </c>
      <c r="G89" s="53">
        <f>SUM(G90:G92)</f>
        <v>2523.6</v>
      </c>
    </row>
    <row r="90" spans="1:7" ht="17.25" customHeight="1">
      <c r="A90" s="106" t="s">
        <v>250</v>
      </c>
      <c r="B90" s="47"/>
      <c r="C90" s="22"/>
      <c r="D90" s="24"/>
      <c r="E90" s="28" t="s">
        <v>251</v>
      </c>
      <c r="F90" s="207">
        <v>12220.9</v>
      </c>
      <c r="G90" s="53">
        <v>2323.2</v>
      </c>
    </row>
    <row r="91" spans="1:7" ht="21.75" customHeight="1">
      <c r="A91" s="44" t="s">
        <v>255</v>
      </c>
      <c r="B91" s="47"/>
      <c r="C91" s="22"/>
      <c r="D91" s="24"/>
      <c r="E91" s="28" t="s">
        <v>246</v>
      </c>
      <c r="F91" s="207">
        <v>2780.1</v>
      </c>
      <c r="G91" s="53">
        <v>188.5</v>
      </c>
    </row>
    <row r="92" spans="1:7" ht="15.75" customHeight="1">
      <c r="A92" s="44" t="s">
        <v>256</v>
      </c>
      <c r="B92" s="47"/>
      <c r="C92" s="22"/>
      <c r="D92" s="24"/>
      <c r="E92" s="28" t="s">
        <v>249</v>
      </c>
      <c r="F92" s="207">
        <v>49</v>
      </c>
      <c r="G92" s="53">
        <v>11.9</v>
      </c>
    </row>
    <row r="93" spans="1:7" ht="23.25" customHeight="1">
      <c r="A93" s="32" t="s">
        <v>32</v>
      </c>
      <c r="B93" s="47"/>
      <c r="C93" s="22"/>
      <c r="D93" s="31" t="s">
        <v>260</v>
      </c>
      <c r="E93" s="23"/>
      <c r="F93" s="207">
        <f>F94</f>
        <v>100</v>
      </c>
      <c r="G93" s="53">
        <f>G94</f>
        <v>0</v>
      </c>
    </row>
    <row r="94" spans="1:7" ht="24" customHeight="1">
      <c r="A94" s="44" t="s">
        <v>255</v>
      </c>
      <c r="B94" s="47"/>
      <c r="C94" s="22"/>
      <c r="D94" s="24"/>
      <c r="E94" s="28" t="s">
        <v>246</v>
      </c>
      <c r="F94" s="207">
        <v>100</v>
      </c>
      <c r="G94" s="53">
        <v>0</v>
      </c>
    </row>
    <row r="95" spans="1:7" ht="24" customHeight="1">
      <c r="A95" s="32" t="s">
        <v>60</v>
      </c>
      <c r="B95" s="47"/>
      <c r="C95" s="22"/>
      <c r="D95" s="31" t="s">
        <v>261</v>
      </c>
      <c r="E95" s="23"/>
      <c r="F95" s="207">
        <f>SUM(F96:F97)</f>
        <v>848.2</v>
      </c>
      <c r="G95" s="207">
        <f>SUM(G96:G97)</f>
        <v>141</v>
      </c>
    </row>
    <row r="96" spans="1:7" ht="24.75" customHeight="1">
      <c r="A96" s="227" t="s">
        <v>255</v>
      </c>
      <c r="B96" s="228"/>
      <c r="C96" s="25"/>
      <c r="D96" s="29"/>
      <c r="E96" s="42">
        <v>240</v>
      </c>
      <c r="F96" s="208">
        <v>847.2</v>
      </c>
      <c r="G96" s="154">
        <v>140.7</v>
      </c>
    </row>
    <row r="97" spans="1:7" ht="15.75" customHeight="1">
      <c r="A97" s="44" t="s">
        <v>256</v>
      </c>
      <c r="B97" s="230"/>
      <c r="C97" s="34"/>
      <c r="D97" s="14"/>
      <c r="E97" s="35">
        <v>850</v>
      </c>
      <c r="F97" s="53">
        <v>1</v>
      </c>
      <c r="G97" s="53">
        <v>0.3</v>
      </c>
    </row>
    <row r="98" spans="1:7" ht="24.75" customHeight="1">
      <c r="A98" s="101" t="s">
        <v>91</v>
      </c>
      <c r="B98" s="108" t="s">
        <v>44</v>
      </c>
      <c r="C98" s="109" t="s">
        <v>47</v>
      </c>
      <c r="D98" s="229"/>
      <c r="E98" s="38"/>
      <c r="F98" s="215">
        <f>F99</f>
        <v>6379.1</v>
      </c>
      <c r="G98" s="157">
        <f>G99</f>
        <v>417.8</v>
      </c>
    </row>
    <row r="99" spans="1:7" ht="16.5" customHeight="1">
      <c r="A99" s="46" t="s">
        <v>86</v>
      </c>
      <c r="B99" s="47"/>
      <c r="C99" s="48"/>
      <c r="D99" s="14" t="s">
        <v>180</v>
      </c>
      <c r="E99" s="110"/>
      <c r="F99" s="207">
        <f>F102+F100</f>
        <v>6379.1</v>
      </c>
      <c r="G99" s="53">
        <f>G102+G100</f>
        <v>417.8</v>
      </c>
    </row>
    <row r="100" spans="1:7" ht="25.5" customHeight="1">
      <c r="A100" s="46" t="s">
        <v>32</v>
      </c>
      <c r="B100" s="64"/>
      <c r="C100" s="65"/>
      <c r="D100" s="60" t="s">
        <v>260</v>
      </c>
      <c r="E100" s="60"/>
      <c r="F100" s="207">
        <f>F101</f>
        <v>4383.1</v>
      </c>
      <c r="G100" s="53">
        <f>G101</f>
        <v>417.8</v>
      </c>
    </row>
    <row r="101" spans="1:7" ht="23.25" customHeight="1">
      <c r="A101" s="103" t="s">
        <v>238</v>
      </c>
      <c r="B101" s="48"/>
      <c r="C101" s="34"/>
      <c r="D101" s="14"/>
      <c r="E101" s="35">
        <v>240</v>
      </c>
      <c r="F101" s="212">
        <v>4383.1</v>
      </c>
      <c r="G101" s="156">
        <v>417.8</v>
      </c>
    </row>
    <row r="102" spans="1:7" ht="26.25" customHeight="1">
      <c r="A102" s="112" t="s">
        <v>78</v>
      </c>
      <c r="B102" s="54"/>
      <c r="C102" s="25"/>
      <c r="D102" s="29" t="s">
        <v>262</v>
      </c>
      <c r="E102" s="42"/>
      <c r="F102" s="208">
        <f>F103+F104</f>
        <v>1996</v>
      </c>
      <c r="G102" s="154">
        <f>G103+G104</f>
        <v>0</v>
      </c>
    </row>
    <row r="103" spans="1:7" ht="24" customHeight="1">
      <c r="A103" s="44" t="s">
        <v>255</v>
      </c>
      <c r="B103" s="48"/>
      <c r="C103" s="34"/>
      <c r="D103" s="14"/>
      <c r="E103" s="35">
        <v>240</v>
      </c>
      <c r="F103" s="207">
        <v>1995</v>
      </c>
      <c r="G103" s="53">
        <v>0</v>
      </c>
    </row>
    <row r="104" spans="1:7" ht="17.25" customHeight="1">
      <c r="A104" s="44" t="s">
        <v>256</v>
      </c>
      <c r="B104" s="47"/>
      <c r="C104" s="34"/>
      <c r="D104" s="35"/>
      <c r="E104" s="14" t="s">
        <v>249</v>
      </c>
      <c r="F104" s="207">
        <v>1</v>
      </c>
      <c r="G104" s="53">
        <v>0</v>
      </c>
    </row>
    <row r="105" spans="1:7" ht="14.25" customHeight="1">
      <c r="A105" s="97" t="s">
        <v>8</v>
      </c>
      <c r="B105" s="98" t="s">
        <v>45</v>
      </c>
      <c r="C105" s="99"/>
      <c r="D105" s="100"/>
      <c r="E105" s="100"/>
      <c r="F105" s="205">
        <f>F106+F110+F117+F127</f>
        <v>119547</v>
      </c>
      <c r="G105" s="221">
        <f>G106+G110+G117+G127</f>
        <v>14837.399999999998</v>
      </c>
    </row>
    <row r="106" spans="1:8" ht="14.25" customHeight="1">
      <c r="A106" s="101" t="s">
        <v>81</v>
      </c>
      <c r="B106" s="113" t="s">
        <v>45</v>
      </c>
      <c r="C106" s="113" t="s">
        <v>50</v>
      </c>
      <c r="D106" s="14"/>
      <c r="E106" s="14"/>
      <c r="F106" s="207">
        <f aca="true" t="shared" si="2" ref="F106:G108">F107</f>
        <v>212</v>
      </c>
      <c r="G106" s="53">
        <f t="shared" si="2"/>
        <v>0</v>
      </c>
      <c r="H106" s="20"/>
    </row>
    <row r="107" spans="1:8" ht="18.75" customHeight="1">
      <c r="A107" s="114" t="s">
        <v>86</v>
      </c>
      <c r="B107" s="14"/>
      <c r="C107" s="43"/>
      <c r="D107" s="66" t="s">
        <v>180</v>
      </c>
      <c r="E107" s="14"/>
      <c r="F107" s="207">
        <f t="shared" si="2"/>
        <v>212</v>
      </c>
      <c r="G107" s="53">
        <f t="shared" si="2"/>
        <v>0</v>
      </c>
      <c r="H107" s="20"/>
    </row>
    <row r="108" spans="1:8" ht="17.25" customHeight="1">
      <c r="A108" s="117" t="s">
        <v>82</v>
      </c>
      <c r="B108" s="45"/>
      <c r="C108" s="90"/>
      <c r="D108" s="14" t="s">
        <v>263</v>
      </c>
      <c r="E108" s="14"/>
      <c r="F108" s="207">
        <f t="shared" si="2"/>
        <v>212</v>
      </c>
      <c r="G108" s="53">
        <f t="shared" si="2"/>
        <v>0</v>
      </c>
      <c r="H108" s="20"/>
    </row>
    <row r="109" spans="1:7" ht="24.75" customHeight="1">
      <c r="A109" s="103" t="s">
        <v>238</v>
      </c>
      <c r="B109" s="48"/>
      <c r="C109" s="34"/>
      <c r="D109" s="14"/>
      <c r="E109" s="35">
        <v>240</v>
      </c>
      <c r="F109" s="207">
        <v>212</v>
      </c>
      <c r="G109" s="53">
        <v>0</v>
      </c>
    </row>
    <row r="110" spans="1:7" ht="14.25" customHeight="1">
      <c r="A110" s="115" t="s">
        <v>128</v>
      </c>
      <c r="B110" s="153" t="s">
        <v>45</v>
      </c>
      <c r="C110" s="48" t="s">
        <v>129</v>
      </c>
      <c r="D110" s="36"/>
      <c r="E110" s="36"/>
      <c r="F110" s="207">
        <f>F111+F114</f>
        <v>1104.2</v>
      </c>
      <c r="G110" s="53">
        <f>G111+G114</f>
        <v>140.8</v>
      </c>
    </row>
    <row r="111" spans="1:7" ht="17.25" customHeight="1">
      <c r="A111" s="111" t="s">
        <v>339</v>
      </c>
      <c r="B111" s="47"/>
      <c r="C111" s="48"/>
      <c r="D111" s="14" t="s">
        <v>338</v>
      </c>
      <c r="E111" s="36"/>
      <c r="F111" s="207">
        <f>F112</f>
        <v>1051</v>
      </c>
      <c r="G111" s="53">
        <f>G112</f>
        <v>87.6</v>
      </c>
    </row>
    <row r="112" spans="1:7" ht="15.75" customHeight="1">
      <c r="A112" s="30" t="s">
        <v>66</v>
      </c>
      <c r="B112" s="45"/>
      <c r="C112" s="34"/>
      <c r="D112" s="14" t="s">
        <v>337</v>
      </c>
      <c r="E112" s="35"/>
      <c r="F112" s="207">
        <f>F113</f>
        <v>1051</v>
      </c>
      <c r="G112" s="53">
        <f>G113</f>
        <v>87.6</v>
      </c>
    </row>
    <row r="113" spans="1:7" ht="24.75" customHeight="1">
      <c r="A113" s="103" t="s">
        <v>238</v>
      </c>
      <c r="B113" s="48"/>
      <c r="C113" s="34"/>
      <c r="D113" s="14"/>
      <c r="E113" s="35">
        <v>240</v>
      </c>
      <c r="F113" s="207">
        <v>1051</v>
      </c>
      <c r="G113" s="53">
        <v>87.6</v>
      </c>
    </row>
    <row r="114" spans="1:7" ht="15.75" customHeight="1">
      <c r="A114" s="187" t="s">
        <v>86</v>
      </c>
      <c r="B114" s="48"/>
      <c r="C114" s="34"/>
      <c r="D114" s="200" t="s">
        <v>180</v>
      </c>
      <c r="E114" s="201"/>
      <c r="F114" s="213">
        <f>F115</f>
        <v>53.2</v>
      </c>
      <c r="G114" s="166">
        <f>G115</f>
        <v>53.2</v>
      </c>
    </row>
    <row r="115" spans="1:7" ht="16.5" customHeight="1">
      <c r="A115" s="187" t="s">
        <v>66</v>
      </c>
      <c r="B115" s="48"/>
      <c r="C115" s="34"/>
      <c r="D115" s="200" t="s">
        <v>364</v>
      </c>
      <c r="E115" s="201"/>
      <c r="F115" s="213">
        <f>F116</f>
        <v>53.2</v>
      </c>
      <c r="G115" s="166">
        <f>G116</f>
        <v>53.2</v>
      </c>
    </row>
    <row r="116" spans="1:7" ht="27.75" customHeight="1">
      <c r="A116" s="187" t="s">
        <v>255</v>
      </c>
      <c r="B116" s="48"/>
      <c r="C116" s="34"/>
      <c r="D116" s="200"/>
      <c r="E116" s="201" t="s">
        <v>246</v>
      </c>
      <c r="F116" s="213">
        <v>53.2</v>
      </c>
      <c r="G116" s="166">
        <v>53.2</v>
      </c>
    </row>
    <row r="117" spans="1:7" ht="16.5" customHeight="1">
      <c r="A117" s="115" t="s">
        <v>67</v>
      </c>
      <c r="B117" s="153" t="s">
        <v>45</v>
      </c>
      <c r="C117" s="48" t="s">
        <v>49</v>
      </c>
      <c r="D117" s="116"/>
      <c r="E117" s="60"/>
      <c r="F117" s="207">
        <f>F124+F118+F121</f>
        <v>113885.8</v>
      </c>
      <c r="G117" s="53">
        <f>G124+G118+G121</f>
        <v>14202.599999999999</v>
      </c>
    </row>
    <row r="118" spans="1:7" ht="26.25" customHeight="1">
      <c r="A118" s="44" t="s">
        <v>228</v>
      </c>
      <c r="B118" s="48"/>
      <c r="C118" s="48"/>
      <c r="D118" s="14" t="s">
        <v>299</v>
      </c>
      <c r="E118" s="14"/>
      <c r="F118" s="207">
        <f>F119</f>
        <v>19350.8</v>
      </c>
      <c r="G118" s="53">
        <f>G119</f>
        <v>621.3</v>
      </c>
    </row>
    <row r="119" spans="1:7" ht="14.25" customHeight="1">
      <c r="A119" s="117" t="s">
        <v>61</v>
      </c>
      <c r="B119" s="48"/>
      <c r="C119" s="48"/>
      <c r="D119" s="14" t="s">
        <v>300</v>
      </c>
      <c r="E119" s="92"/>
      <c r="F119" s="207">
        <f>F120</f>
        <v>19350.8</v>
      </c>
      <c r="G119" s="53">
        <f>G120</f>
        <v>621.3</v>
      </c>
    </row>
    <row r="120" spans="1:7" ht="23.25" customHeight="1">
      <c r="A120" s="103" t="s">
        <v>238</v>
      </c>
      <c r="B120" s="48"/>
      <c r="C120" s="34"/>
      <c r="D120" s="14"/>
      <c r="E120" s="35">
        <v>240</v>
      </c>
      <c r="F120" s="207">
        <v>19350.8</v>
      </c>
      <c r="G120" s="53">
        <v>621.3</v>
      </c>
    </row>
    <row r="121" spans="1:7" ht="32.25" customHeight="1">
      <c r="A121" s="44" t="s">
        <v>231</v>
      </c>
      <c r="B121" s="48"/>
      <c r="C121" s="48"/>
      <c r="D121" s="14" t="s">
        <v>301</v>
      </c>
      <c r="E121" s="92"/>
      <c r="F121" s="207">
        <f>F122</f>
        <v>27000</v>
      </c>
      <c r="G121" s="53">
        <f>G122</f>
        <v>0</v>
      </c>
    </row>
    <row r="122" spans="1:7" ht="22.5" customHeight="1">
      <c r="A122" s="117" t="s">
        <v>61</v>
      </c>
      <c r="B122" s="48"/>
      <c r="C122" s="48"/>
      <c r="D122" s="119" t="s">
        <v>302</v>
      </c>
      <c r="E122" s="92"/>
      <c r="F122" s="207">
        <f>F123</f>
        <v>27000</v>
      </c>
      <c r="G122" s="53">
        <f>G123</f>
        <v>0</v>
      </c>
    </row>
    <row r="123" spans="1:7" ht="25.5" customHeight="1">
      <c r="A123" s="103" t="s">
        <v>238</v>
      </c>
      <c r="B123" s="48"/>
      <c r="C123" s="34"/>
      <c r="D123" s="14"/>
      <c r="E123" s="35">
        <v>240</v>
      </c>
      <c r="F123" s="207">
        <v>27000</v>
      </c>
      <c r="G123" s="53">
        <v>0</v>
      </c>
    </row>
    <row r="124" spans="1:7" ht="15" customHeight="1">
      <c r="A124" s="46" t="s">
        <v>86</v>
      </c>
      <c r="B124" s="48"/>
      <c r="C124" s="48"/>
      <c r="D124" s="66" t="s">
        <v>180</v>
      </c>
      <c r="E124" s="60"/>
      <c r="F124" s="207">
        <f>F125</f>
        <v>67535</v>
      </c>
      <c r="G124" s="53">
        <f>G125</f>
        <v>13581.3</v>
      </c>
    </row>
    <row r="125" spans="1:8" ht="16.5" customHeight="1">
      <c r="A125" s="67" t="s">
        <v>61</v>
      </c>
      <c r="B125" s="45"/>
      <c r="C125" s="64"/>
      <c r="D125" s="60" t="s">
        <v>303</v>
      </c>
      <c r="E125" s="60"/>
      <c r="F125" s="207">
        <f>F126</f>
        <v>67535</v>
      </c>
      <c r="G125" s="53">
        <f>G126</f>
        <v>13581.3</v>
      </c>
      <c r="H125" s="16"/>
    </row>
    <row r="126" spans="1:8" ht="27" customHeight="1">
      <c r="A126" s="103" t="s">
        <v>238</v>
      </c>
      <c r="B126" s="48"/>
      <c r="C126" s="34"/>
      <c r="D126" s="14"/>
      <c r="E126" s="35">
        <v>240</v>
      </c>
      <c r="F126" s="207">
        <v>67535</v>
      </c>
      <c r="G126" s="53">
        <v>13581.3</v>
      </c>
      <c r="H126" s="16"/>
    </row>
    <row r="127" spans="1:7" ht="15.75" customHeight="1">
      <c r="A127" s="115" t="s">
        <v>9</v>
      </c>
      <c r="B127" s="52" t="s">
        <v>45</v>
      </c>
      <c r="C127" s="52" t="s">
        <v>48</v>
      </c>
      <c r="D127" s="36"/>
      <c r="E127" s="36"/>
      <c r="F127" s="207">
        <f>F128+F131</f>
        <v>4345</v>
      </c>
      <c r="G127" s="53">
        <f>G128+G131</f>
        <v>494</v>
      </c>
    </row>
    <row r="128" spans="1:7" ht="38.25" customHeight="1">
      <c r="A128" s="44" t="s">
        <v>138</v>
      </c>
      <c r="B128" s="45"/>
      <c r="C128" s="43"/>
      <c r="D128" s="14" t="s">
        <v>139</v>
      </c>
      <c r="E128" s="105"/>
      <c r="F128" s="207">
        <f>F129</f>
        <v>500</v>
      </c>
      <c r="G128" s="53">
        <f>G129</f>
        <v>0</v>
      </c>
    </row>
    <row r="129" spans="1:7" ht="25.5" customHeight="1">
      <c r="A129" s="120" t="s">
        <v>92</v>
      </c>
      <c r="B129" s="62"/>
      <c r="C129" s="121"/>
      <c r="D129" s="63" t="s">
        <v>140</v>
      </c>
      <c r="E129" s="122"/>
      <c r="F129" s="215">
        <f>F130</f>
        <v>500</v>
      </c>
      <c r="G129" s="157">
        <f>G130</f>
        <v>0</v>
      </c>
    </row>
    <row r="130" spans="1:7" ht="24" customHeight="1">
      <c r="A130" s="44" t="s">
        <v>93</v>
      </c>
      <c r="B130" s="47"/>
      <c r="C130" s="22"/>
      <c r="D130" s="24"/>
      <c r="E130" s="28" t="s">
        <v>72</v>
      </c>
      <c r="F130" s="207">
        <v>500</v>
      </c>
      <c r="G130" s="53">
        <v>0</v>
      </c>
    </row>
    <row r="131" spans="1:7" ht="16.5" customHeight="1">
      <c r="A131" s="46" t="s">
        <v>86</v>
      </c>
      <c r="B131" s="47"/>
      <c r="C131" s="48"/>
      <c r="D131" s="14" t="s">
        <v>180</v>
      </c>
      <c r="E131" s="35"/>
      <c r="F131" s="207">
        <f>F132+F134</f>
        <v>3845</v>
      </c>
      <c r="G131" s="53">
        <f>G132+G134</f>
        <v>494</v>
      </c>
    </row>
    <row r="132" spans="1:7" ht="15.75" customHeight="1">
      <c r="A132" s="30" t="s">
        <v>18</v>
      </c>
      <c r="B132" s="47"/>
      <c r="C132" s="34"/>
      <c r="D132" s="14" t="s">
        <v>265</v>
      </c>
      <c r="E132" s="35"/>
      <c r="F132" s="207">
        <f>F133</f>
        <v>2195</v>
      </c>
      <c r="G132" s="53">
        <f>G133</f>
        <v>395</v>
      </c>
    </row>
    <row r="133" spans="1:9" ht="22.5" customHeight="1">
      <c r="A133" s="103" t="s">
        <v>238</v>
      </c>
      <c r="B133" s="48"/>
      <c r="C133" s="34"/>
      <c r="D133" s="14"/>
      <c r="E133" s="35">
        <v>240</v>
      </c>
      <c r="F133" s="207">
        <v>2195</v>
      </c>
      <c r="G133" s="53">
        <v>395</v>
      </c>
      <c r="H133" s="231"/>
      <c r="I133" s="231"/>
    </row>
    <row r="134" spans="1:7" ht="39" customHeight="1">
      <c r="A134" s="67" t="s">
        <v>121</v>
      </c>
      <c r="B134" s="48"/>
      <c r="C134" s="48"/>
      <c r="D134" s="14" t="s">
        <v>266</v>
      </c>
      <c r="E134" s="14"/>
      <c r="F134" s="207">
        <f>F135</f>
        <v>1650</v>
      </c>
      <c r="G134" s="53">
        <f>G135</f>
        <v>99</v>
      </c>
    </row>
    <row r="135" spans="1:7" ht="22.5" customHeight="1">
      <c r="A135" s="103" t="s">
        <v>238</v>
      </c>
      <c r="B135" s="48"/>
      <c r="C135" s="34"/>
      <c r="D135" s="14"/>
      <c r="E135" s="35">
        <v>240</v>
      </c>
      <c r="F135" s="207">
        <v>1650</v>
      </c>
      <c r="G135" s="53">
        <v>99</v>
      </c>
    </row>
    <row r="136" spans="1:7" ht="15.75" customHeight="1">
      <c r="A136" s="97" t="s">
        <v>25</v>
      </c>
      <c r="B136" s="98" t="s">
        <v>51</v>
      </c>
      <c r="C136" s="99"/>
      <c r="D136" s="100"/>
      <c r="E136" s="100"/>
      <c r="F136" s="205">
        <f>F137+F145+F149+F168</f>
        <v>155250.5</v>
      </c>
      <c r="G136" s="221">
        <f>G137+G145+G149+G168</f>
        <v>20582.199999999997</v>
      </c>
    </row>
    <row r="137" spans="1:7" ht="13.5" customHeight="1">
      <c r="A137" s="115" t="s">
        <v>26</v>
      </c>
      <c r="B137" s="52" t="s">
        <v>51</v>
      </c>
      <c r="C137" s="52" t="s">
        <v>42</v>
      </c>
      <c r="D137" s="14"/>
      <c r="E137" s="14"/>
      <c r="F137" s="209">
        <f>F138</f>
        <v>13999.8</v>
      </c>
      <c r="G137" s="155">
        <f>G138</f>
        <v>141</v>
      </c>
    </row>
    <row r="138" spans="1:7" ht="14.25" customHeight="1">
      <c r="A138" s="114" t="s">
        <v>86</v>
      </c>
      <c r="B138" s="48"/>
      <c r="C138" s="48"/>
      <c r="D138" s="14" t="s">
        <v>180</v>
      </c>
      <c r="E138" s="123"/>
      <c r="F138" s="212">
        <f>F139+F141+F143</f>
        <v>13999.8</v>
      </c>
      <c r="G138" s="212">
        <f>G139+G141+G143</f>
        <v>141</v>
      </c>
    </row>
    <row r="139" spans="1:7" ht="15.75" customHeight="1">
      <c r="A139" s="124" t="s">
        <v>119</v>
      </c>
      <c r="B139" s="64"/>
      <c r="C139" s="65"/>
      <c r="D139" s="60" t="s">
        <v>304</v>
      </c>
      <c r="E139" s="60"/>
      <c r="F139" s="212">
        <f>F140</f>
        <v>4528.9</v>
      </c>
      <c r="G139" s="156">
        <f>G140</f>
        <v>46.1</v>
      </c>
    </row>
    <row r="140" spans="1:7" ht="27" customHeight="1">
      <c r="A140" s="103" t="s">
        <v>238</v>
      </c>
      <c r="B140" s="48"/>
      <c r="C140" s="34"/>
      <c r="D140" s="14"/>
      <c r="E140" s="35">
        <v>240</v>
      </c>
      <c r="F140" s="212">
        <v>4528.9</v>
      </c>
      <c r="G140" s="156">
        <v>46.1</v>
      </c>
    </row>
    <row r="141" spans="1:7" ht="15.75" customHeight="1">
      <c r="A141" s="187" t="s">
        <v>354</v>
      </c>
      <c r="B141" s="194"/>
      <c r="C141" s="195"/>
      <c r="D141" s="196" t="s">
        <v>355</v>
      </c>
      <c r="E141" s="168"/>
      <c r="F141" s="214">
        <f>F142</f>
        <v>94.9</v>
      </c>
      <c r="G141" s="171">
        <f>G142</f>
        <v>94.9</v>
      </c>
    </row>
    <row r="142" spans="1:7" ht="16.5" customHeight="1">
      <c r="A142" s="187" t="s">
        <v>244</v>
      </c>
      <c r="B142" s="194"/>
      <c r="C142" s="195"/>
      <c r="D142" s="168"/>
      <c r="E142" s="168" t="s">
        <v>245</v>
      </c>
      <c r="F142" s="214">
        <v>94.9</v>
      </c>
      <c r="G142" s="171">
        <v>94.9</v>
      </c>
    </row>
    <row r="143" spans="1:7" ht="25.5" customHeight="1">
      <c r="A143" s="187" t="s">
        <v>372</v>
      </c>
      <c r="B143" s="194"/>
      <c r="C143" s="195"/>
      <c r="D143" s="168" t="s">
        <v>370</v>
      </c>
      <c r="E143" s="168"/>
      <c r="F143" s="214">
        <f>F144</f>
        <v>9376</v>
      </c>
      <c r="G143" s="171">
        <f>G144</f>
        <v>0</v>
      </c>
    </row>
    <row r="144" spans="1:7" ht="17.25" customHeight="1">
      <c r="A144" s="187" t="s">
        <v>373</v>
      </c>
      <c r="B144" s="194"/>
      <c r="C144" s="195"/>
      <c r="D144" s="168"/>
      <c r="E144" s="168" t="s">
        <v>371</v>
      </c>
      <c r="F144" s="214">
        <v>9376</v>
      </c>
      <c r="G144" s="171">
        <v>0</v>
      </c>
    </row>
    <row r="145" spans="1:7" ht="13.5" customHeight="1">
      <c r="A145" s="115" t="s">
        <v>62</v>
      </c>
      <c r="B145" s="48" t="s">
        <v>51</v>
      </c>
      <c r="C145" s="52" t="s">
        <v>43</v>
      </c>
      <c r="D145" s="14"/>
      <c r="E145" s="14"/>
      <c r="F145" s="209">
        <f aca="true" t="shared" si="3" ref="F145:G147">F146</f>
        <v>44.1</v>
      </c>
      <c r="G145" s="155">
        <f t="shared" si="3"/>
        <v>5.4</v>
      </c>
    </row>
    <row r="146" spans="1:7" ht="12" customHeight="1">
      <c r="A146" s="46" t="s">
        <v>86</v>
      </c>
      <c r="B146" s="48"/>
      <c r="C146" s="48"/>
      <c r="D146" s="14" t="s">
        <v>180</v>
      </c>
      <c r="E146" s="123"/>
      <c r="F146" s="212">
        <f t="shared" si="3"/>
        <v>44.1</v>
      </c>
      <c r="G146" s="156">
        <f t="shared" si="3"/>
        <v>5.4</v>
      </c>
    </row>
    <row r="147" spans="1:8" ht="13.5" customHeight="1">
      <c r="A147" s="124" t="s">
        <v>63</v>
      </c>
      <c r="B147" s="64"/>
      <c r="C147" s="65"/>
      <c r="D147" s="60" t="s">
        <v>305</v>
      </c>
      <c r="E147" s="60"/>
      <c r="F147" s="207">
        <f t="shared" si="3"/>
        <v>44.1</v>
      </c>
      <c r="G147" s="53">
        <f t="shared" si="3"/>
        <v>5.4</v>
      </c>
      <c r="H147" s="16"/>
    </row>
    <row r="148" spans="1:11" ht="24.75" customHeight="1">
      <c r="A148" s="103" t="s">
        <v>238</v>
      </c>
      <c r="B148" s="48"/>
      <c r="C148" s="34"/>
      <c r="D148" s="14"/>
      <c r="E148" s="35">
        <v>240</v>
      </c>
      <c r="F148" s="212">
        <v>44.1</v>
      </c>
      <c r="G148" s="156">
        <v>5.4</v>
      </c>
      <c r="K148" s="13"/>
    </row>
    <row r="149" spans="1:11" ht="17.25" customHeight="1">
      <c r="A149" s="115" t="s">
        <v>10</v>
      </c>
      <c r="B149" s="64" t="s">
        <v>51</v>
      </c>
      <c r="C149" s="64" t="s">
        <v>44</v>
      </c>
      <c r="D149" s="60"/>
      <c r="E149" s="125"/>
      <c r="F149" s="207">
        <f>F156+F150+F153</f>
        <v>84639.9</v>
      </c>
      <c r="G149" s="53">
        <f>G156+G150+G153</f>
        <v>9330.8</v>
      </c>
      <c r="K149" s="13"/>
    </row>
    <row r="150" spans="1:11" ht="27.75" customHeight="1">
      <c r="A150" s="44" t="s">
        <v>228</v>
      </c>
      <c r="B150" s="48"/>
      <c r="C150" s="52"/>
      <c r="D150" s="126" t="s">
        <v>299</v>
      </c>
      <c r="E150" s="92"/>
      <c r="F150" s="207">
        <f>F151</f>
        <v>1000</v>
      </c>
      <c r="G150" s="53">
        <f>G151</f>
        <v>0</v>
      </c>
      <c r="K150" s="13"/>
    </row>
    <row r="151" spans="1:11" ht="15.75" customHeight="1">
      <c r="A151" s="124" t="s">
        <v>11</v>
      </c>
      <c r="B151" s="48"/>
      <c r="C151" s="52"/>
      <c r="D151" s="14" t="s">
        <v>306</v>
      </c>
      <c r="E151" s="92"/>
      <c r="F151" s="207">
        <f>F152</f>
        <v>1000</v>
      </c>
      <c r="G151" s="53">
        <f>G152</f>
        <v>0</v>
      </c>
      <c r="K151" s="13"/>
    </row>
    <row r="152" spans="1:11" ht="33.75" customHeight="1">
      <c r="A152" s="103" t="s">
        <v>238</v>
      </c>
      <c r="B152" s="48"/>
      <c r="C152" s="34"/>
      <c r="D152" s="14"/>
      <c r="E152" s="35">
        <v>240</v>
      </c>
      <c r="F152" s="207">
        <v>1000</v>
      </c>
      <c r="G152" s="53">
        <v>0</v>
      </c>
      <c r="K152" s="13"/>
    </row>
    <row r="153" spans="1:11" ht="40.5" customHeight="1">
      <c r="A153" s="30" t="s">
        <v>232</v>
      </c>
      <c r="B153" s="48"/>
      <c r="C153" s="52"/>
      <c r="D153" s="126" t="s">
        <v>307</v>
      </c>
      <c r="E153" s="14"/>
      <c r="F153" s="207">
        <f>F154</f>
        <v>12000</v>
      </c>
      <c r="G153" s="53">
        <f>G154</f>
        <v>0</v>
      </c>
      <c r="K153" s="13"/>
    </row>
    <row r="154" spans="1:11" ht="27" customHeight="1">
      <c r="A154" s="118" t="s">
        <v>68</v>
      </c>
      <c r="B154" s="48"/>
      <c r="C154" s="52"/>
      <c r="D154" s="14" t="s">
        <v>308</v>
      </c>
      <c r="E154" s="92"/>
      <c r="F154" s="216">
        <f>F155</f>
        <v>12000</v>
      </c>
      <c r="G154" s="158">
        <f>G155</f>
        <v>0</v>
      </c>
      <c r="K154" s="13"/>
    </row>
    <row r="155" spans="1:11" ht="31.5" customHeight="1">
      <c r="A155" s="103" t="s">
        <v>238</v>
      </c>
      <c r="B155" s="48"/>
      <c r="C155" s="34"/>
      <c r="D155" s="14"/>
      <c r="E155" s="35">
        <v>240</v>
      </c>
      <c r="F155" s="216">
        <v>12000</v>
      </c>
      <c r="G155" s="158">
        <v>0</v>
      </c>
      <c r="K155" s="13"/>
    </row>
    <row r="156" spans="1:11" ht="12.75" customHeight="1">
      <c r="A156" s="46" t="s">
        <v>86</v>
      </c>
      <c r="B156" s="48"/>
      <c r="C156" s="48"/>
      <c r="D156" s="14" t="s">
        <v>180</v>
      </c>
      <c r="E156" s="125"/>
      <c r="F156" s="207">
        <f>F166+F164+F162+F159+F157</f>
        <v>71639.9</v>
      </c>
      <c r="G156" s="53">
        <f>G166+G164+G162+G159+G157</f>
        <v>9330.8</v>
      </c>
      <c r="K156" s="13"/>
    </row>
    <row r="157" spans="1:7" ht="15">
      <c r="A157" s="124" t="s">
        <v>122</v>
      </c>
      <c r="B157" s="14"/>
      <c r="C157" s="43"/>
      <c r="D157" s="14" t="s">
        <v>309</v>
      </c>
      <c r="E157" s="14"/>
      <c r="F157" s="207">
        <f>F158</f>
        <v>36000</v>
      </c>
      <c r="G157" s="53">
        <f>G158</f>
        <v>8061.8</v>
      </c>
    </row>
    <row r="158" spans="1:11" ht="24.75" customHeight="1">
      <c r="A158" s="103" t="s">
        <v>238</v>
      </c>
      <c r="B158" s="48"/>
      <c r="C158" s="34"/>
      <c r="D158" s="14"/>
      <c r="E158" s="35">
        <v>240</v>
      </c>
      <c r="F158" s="207">
        <v>36000</v>
      </c>
      <c r="G158" s="53">
        <v>8061.8</v>
      </c>
      <c r="K158" s="13"/>
    </row>
    <row r="159" spans="1:11" ht="24" customHeight="1">
      <c r="A159" s="118" t="s">
        <v>68</v>
      </c>
      <c r="B159" s="57"/>
      <c r="C159" s="57"/>
      <c r="D159" s="59" t="s">
        <v>310</v>
      </c>
      <c r="E159" s="59"/>
      <c r="F159" s="217">
        <f>F160+F161</f>
        <v>2681.6</v>
      </c>
      <c r="G159" s="159">
        <f>G160+G161</f>
        <v>43.6</v>
      </c>
      <c r="K159" s="13"/>
    </row>
    <row r="160" spans="1:11" ht="24.75" customHeight="1">
      <c r="A160" s="103" t="s">
        <v>238</v>
      </c>
      <c r="B160" s="48"/>
      <c r="C160" s="34"/>
      <c r="D160" s="14"/>
      <c r="E160" s="35">
        <v>240</v>
      </c>
      <c r="F160" s="207">
        <v>2638</v>
      </c>
      <c r="G160" s="53">
        <v>0</v>
      </c>
      <c r="K160" s="13"/>
    </row>
    <row r="161" spans="1:11" ht="24.75" customHeight="1">
      <c r="A161" s="104" t="s">
        <v>239</v>
      </c>
      <c r="B161" s="48"/>
      <c r="C161" s="34"/>
      <c r="D161" s="14"/>
      <c r="E161" s="35">
        <v>850</v>
      </c>
      <c r="F161" s="207">
        <v>43.6</v>
      </c>
      <c r="G161" s="53">
        <v>43.6</v>
      </c>
      <c r="K161" s="13"/>
    </row>
    <row r="162" spans="1:11" ht="15.75" customHeight="1">
      <c r="A162" s="124" t="s">
        <v>11</v>
      </c>
      <c r="B162" s="48"/>
      <c r="C162" s="48"/>
      <c r="D162" s="14" t="s">
        <v>311</v>
      </c>
      <c r="E162" s="14"/>
      <c r="F162" s="207">
        <f>F163</f>
        <v>10550</v>
      </c>
      <c r="G162" s="53">
        <f>G163</f>
        <v>0</v>
      </c>
      <c r="K162" s="13"/>
    </row>
    <row r="163" spans="1:11" ht="24.75" customHeight="1">
      <c r="A163" s="103" t="s">
        <v>238</v>
      </c>
      <c r="B163" s="48"/>
      <c r="C163" s="34"/>
      <c r="D163" s="14"/>
      <c r="E163" s="35">
        <v>240</v>
      </c>
      <c r="F163" s="207">
        <v>10550</v>
      </c>
      <c r="G163" s="53">
        <v>0</v>
      </c>
      <c r="K163" s="13"/>
    </row>
    <row r="164" spans="1:11" ht="18.75" customHeight="1">
      <c r="A164" s="124" t="s">
        <v>12</v>
      </c>
      <c r="B164" s="48"/>
      <c r="C164" s="48"/>
      <c r="D164" s="14" t="s">
        <v>312</v>
      </c>
      <c r="E164" s="14"/>
      <c r="F164" s="207">
        <f>F165</f>
        <v>13078</v>
      </c>
      <c r="G164" s="53">
        <f>G165</f>
        <v>516.4</v>
      </c>
      <c r="K164" s="13"/>
    </row>
    <row r="165" spans="1:11" ht="27" customHeight="1">
      <c r="A165" s="103" t="s">
        <v>238</v>
      </c>
      <c r="B165" s="48"/>
      <c r="C165" s="34"/>
      <c r="D165" s="14"/>
      <c r="E165" s="35">
        <v>240</v>
      </c>
      <c r="F165" s="207">
        <v>13078</v>
      </c>
      <c r="G165" s="53">
        <v>516.4</v>
      </c>
      <c r="K165" s="13"/>
    </row>
    <row r="166" spans="1:11" ht="19.5" customHeight="1">
      <c r="A166" s="44" t="s">
        <v>34</v>
      </c>
      <c r="B166" s="64"/>
      <c r="C166" s="64"/>
      <c r="D166" s="60" t="s">
        <v>313</v>
      </c>
      <c r="E166" s="60"/>
      <c r="F166" s="207">
        <f>F167</f>
        <v>9330.3</v>
      </c>
      <c r="G166" s="53">
        <v>709</v>
      </c>
      <c r="K166" s="13"/>
    </row>
    <row r="167" spans="1:11" ht="30" customHeight="1">
      <c r="A167" s="103" t="s">
        <v>238</v>
      </c>
      <c r="B167" s="48"/>
      <c r="C167" s="34"/>
      <c r="D167" s="14"/>
      <c r="E167" s="35">
        <v>240</v>
      </c>
      <c r="F167" s="212">
        <v>9330.3</v>
      </c>
      <c r="G167" s="156">
        <v>709</v>
      </c>
      <c r="K167" s="13"/>
    </row>
    <row r="168" spans="1:11" ht="18.75" customHeight="1">
      <c r="A168" s="115" t="s">
        <v>24</v>
      </c>
      <c r="B168" s="52" t="s">
        <v>51</v>
      </c>
      <c r="C168" s="52" t="s">
        <v>51</v>
      </c>
      <c r="D168" s="14"/>
      <c r="E168" s="14"/>
      <c r="F168" s="209">
        <f>F169+F174+F180</f>
        <v>56566.700000000004</v>
      </c>
      <c r="G168" s="155">
        <f>G169+G174+G180</f>
        <v>11105</v>
      </c>
      <c r="K168" s="13"/>
    </row>
    <row r="169" spans="1:11" ht="24.75" customHeight="1">
      <c r="A169" s="44" t="s">
        <v>118</v>
      </c>
      <c r="B169" s="48"/>
      <c r="C169" s="48"/>
      <c r="D169" s="14" t="s">
        <v>174</v>
      </c>
      <c r="E169" s="14"/>
      <c r="F169" s="207">
        <f>F170</f>
        <v>14393.7</v>
      </c>
      <c r="G169" s="53">
        <f>G170</f>
        <v>3206.3999999999996</v>
      </c>
      <c r="K169" s="13"/>
    </row>
    <row r="170" spans="1:11" ht="15" customHeight="1">
      <c r="A170" s="55" t="s">
        <v>2</v>
      </c>
      <c r="B170" s="48"/>
      <c r="C170" s="52"/>
      <c r="D170" s="14" t="s">
        <v>175</v>
      </c>
      <c r="E170" s="14"/>
      <c r="F170" s="207">
        <f>SUM(F171:F173)</f>
        <v>14393.7</v>
      </c>
      <c r="G170" s="53">
        <f>SUM(G171:G173)</f>
        <v>3206.3999999999996</v>
      </c>
      <c r="K170" s="13"/>
    </row>
    <row r="171" spans="1:11" ht="15" customHeight="1">
      <c r="A171" s="103" t="s">
        <v>237</v>
      </c>
      <c r="B171" s="48"/>
      <c r="C171" s="34"/>
      <c r="D171" s="14"/>
      <c r="E171" s="35">
        <v>120</v>
      </c>
      <c r="F171" s="207">
        <v>12787.5</v>
      </c>
      <c r="G171" s="53">
        <v>3063.7</v>
      </c>
      <c r="K171" s="13"/>
    </row>
    <row r="172" spans="1:11" ht="24" customHeight="1">
      <c r="A172" s="103" t="s">
        <v>238</v>
      </c>
      <c r="B172" s="48"/>
      <c r="C172" s="34"/>
      <c r="D172" s="14"/>
      <c r="E172" s="35">
        <v>240</v>
      </c>
      <c r="F172" s="207">
        <v>1086.2</v>
      </c>
      <c r="G172" s="53">
        <v>122.7</v>
      </c>
      <c r="K172" s="13"/>
    </row>
    <row r="173" spans="1:11" ht="15" customHeight="1">
      <c r="A173" s="104" t="s">
        <v>252</v>
      </c>
      <c r="B173" s="48"/>
      <c r="C173" s="34"/>
      <c r="D173" s="14"/>
      <c r="E173" s="35">
        <v>830</v>
      </c>
      <c r="F173" s="207">
        <v>520</v>
      </c>
      <c r="G173" s="53">
        <v>20</v>
      </c>
      <c r="K173" s="13"/>
    </row>
    <row r="174" spans="1:11" ht="15" customHeight="1">
      <c r="A174" s="46" t="s">
        <v>86</v>
      </c>
      <c r="B174" s="48"/>
      <c r="C174" s="48"/>
      <c r="D174" s="66" t="s">
        <v>180</v>
      </c>
      <c r="E174" s="14"/>
      <c r="F174" s="207">
        <f>F175</f>
        <v>32457.000000000004</v>
      </c>
      <c r="G174" s="53">
        <f>G175</f>
        <v>6408.1</v>
      </c>
      <c r="K174" s="13"/>
    </row>
    <row r="175" spans="1:11" ht="12" customHeight="1">
      <c r="A175" s="104" t="s">
        <v>7</v>
      </c>
      <c r="B175" s="48"/>
      <c r="C175" s="48"/>
      <c r="D175" s="14" t="s">
        <v>259</v>
      </c>
      <c r="E175" s="14"/>
      <c r="F175" s="207">
        <f>SUM(F176:F179)</f>
        <v>32457.000000000004</v>
      </c>
      <c r="G175" s="53">
        <f>SUM(G176:G179)</f>
        <v>6408.1</v>
      </c>
      <c r="K175" s="13"/>
    </row>
    <row r="176" spans="1:11" ht="11.25" customHeight="1">
      <c r="A176" s="106" t="s">
        <v>250</v>
      </c>
      <c r="B176" s="48"/>
      <c r="C176" s="48"/>
      <c r="D176" s="45"/>
      <c r="E176" s="14" t="s">
        <v>251</v>
      </c>
      <c r="F176" s="207">
        <v>25086.7</v>
      </c>
      <c r="G176" s="53">
        <v>5741.2</v>
      </c>
      <c r="K176" s="13"/>
    </row>
    <row r="177" spans="1:11" ht="24" customHeight="1">
      <c r="A177" s="103" t="s">
        <v>238</v>
      </c>
      <c r="B177" s="48"/>
      <c r="C177" s="34"/>
      <c r="D177" s="14"/>
      <c r="E177" s="35">
        <v>240</v>
      </c>
      <c r="F177" s="207">
        <v>6887.6</v>
      </c>
      <c r="G177" s="53">
        <v>518.1</v>
      </c>
      <c r="K177" s="13"/>
    </row>
    <row r="178" spans="1:11" ht="12" customHeight="1">
      <c r="A178" s="104" t="s">
        <v>252</v>
      </c>
      <c r="B178" s="48"/>
      <c r="C178" s="48"/>
      <c r="D178" s="14"/>
      <c r="E178" s="14" t="s">
        <v>253</v>
      </c>
      <c r="F178" s="207">
        <v>200</v>
      </c>
      <c r="G178" s="53">
        <v>80</v>
      </c>
      <c r="K178" s="13"/>
    </row>
    <row r="179" spans="1:11" ht="16.5" customHeight="1">
      <c r="A179" s="104" t="s">
        <v>239</v>
      </c>
      <c r="B179" s="48"/>
      <c r="C179" s="34"/>
      <c r="D179" s="14"/>
      <c r="E179" s="35">
        <v>850</v>
      </c>
      <c r="F179" s="207">
        <v>282.7</v>
      </c>
      <c r="G179" s="53">
        <v>68.8</v>
      </c>
      <c r="K179" s="13"/>
    </row>
    <row r="180" spans="1:11" ht="17.25" customHeight="1">
      <c r="A180" s="114" t="s">
        <v>86</v>
      </c>
      <c r="B180" s="48"/>
      <c r="C180" s="48"/>
      <c r="D180" s="66" t="s">
        <v>180</v>
      </c>
      <c r="E180" s="14"/>
      <c r="F180" s="207">
        <f>F181</f>
        <v>9716</v>
      </c>
      <c r="G180" s="53">
        <f>G181</f>
        <v>1490.5</v>
      </c>
      <c r="K180" s="13"/>
    </row>
    <row r="181" spans="1:11" ht="27.75" customHeight="1">
      <c r="A181" s="44" t="s">
        <v>123</v>
      </c>
      <c r="B181" s="48"/>
      <c r="C181" s="48"/>
      <c r="D181" s="14" t="s">
        <v>314</v>
      </c>
      <c r="E181" s="14"/>
      <c r="F181" s="207">
        <f>SUM(F182:F183)</f>
        <v>9716</v>
      </c>
      <c r="G181" s="53">
        <f>SUM(G182:G183)</f>
        <v>1490.5</v>
      </c>
      <c r="K181" s="13"/>
    </row>
    <row r="182" spans="1:11" ht="18.75" customHeight="1">
      <c r="A182" s="106" t="s">
        <v>250</v>
      </c>
      <c r="B182" s="48"/>
      <c r="C182" s="48"/>
      <c r="D182" s="45"/>
      <c r="E182" s="14" t="s">
        <v>251</v>
      </c>
      <c r="F182" s="207">
        <v>7731</v>
      </c>
      <c r="G182" s="53">
        <v>1343.6</v>
      </c>
      <c r="K182" s="13"/>
    </row>
    <row r="183" spans="1:11" ht="23.25" customHeight="1">
      <c r="A183" s="103" t="s">
        <v>238</v>
      </c>
      <c r="B183" s="48"/>
      <c r="C183" s="34"/>
      <c r="D183" s="14"/>
      <c r="E183" s="35">
        <v>240</v>
      </c>
      <c r="F183" s="207">
        <v>1985</v>
      </c>
      <c r="G183" s="53">
        <v>146.9</v>
      </c>
      <c r="K183" s="13"/>
    </row>
    <row r="184" spans="1:11" ht="15" customHeight="1">
      <c r="A184" s="97" t="s">
        <v>19</v>
      </c>
      <c r="B184" s="97" t="s">
        <v>52</v>
      </c>
      <c r="C184" s="97"/>
      <c r="D184" s="97"/>
      <c r="E184" s="97"/>
      <c r="F184" s="205">
        <f aca="true" t="shared" si="4" ref="F184:G187">F185</f>
        <v>733</v>
      </c>
      <c r="G184" s="221">
        <f t="shared" si="4"/>
        <v>61.1</v>
      </c>
      <c r="K184" s="13"/>
    </row>
    <row r="185" spans="1:11" ht="18" customHeight="1">
      <c r="A185" s="51" t="s">
        <v>35</v>
      </c>
      <c r="B185" s="127" t="s">
        <v>52</v>
      </c>
      <c r="C185" s="127" t="s">
        <v>44</v>
      </c>
      <c r="D185" s="14"/>
      <c r="E185" s="14"/>
      <c r="F185" s="209">
        <f t="shared" si="4"/>
        <v>733</v>
      </c>
      <c r="G185" s="155">
        <f t="shared" si="4"/>
        <v>61.1</v>
      </c>
      <c r="K185" s="13"/>
    </row>
    <row r="186" spans="1:11" ht="18" customHeight="1">
      <c r="A186" s="46" t="s">
        <v>86</v>
      </c>
      <c r="B186" s="47"/>
      <c r="C186" s="48"/>
      <c r="D186" s="14" t="s">
        <v>180</v>
      </c>
      <c r="E186" s="35"/>
      <c r="F186" s="207">
        <f t="shared" si="4"/>
        <v>733</v>
      </c>
      <c r="G186" s="53">
        <f t="shared" si="4"/>
        <v>61.1</v>
      </c>
      <c r="K186" s="13"/>
    </row>
    <row r="187" spans="1:11" ht="16.5" customHeight="1">
      <c r="A187" s="30" t="s">
        <v>20</v>
      </c>
      <c r="B187" s="47"/>
      <c r="C187" s="48"/>
      <c r="D187" s="14" t="s">
        <v>264</v>
      </c>
      <c r="E187" s="35"/>
      <c r="F187" s="207">
        <f t="shared" si="4"/>
        <v>733</v>
      </c>
      <c r="G187" s="53">
        <f t="shared" si="4"/>
        <v>61.1</v>
      </c>
      <c r="H187" s="16"/>
      <c r="I187" s="16"/>
      <c r="K187" s="13"/>
    </row>
    <row r="188" spans="1:11" ht="24" customHeight="1">
      <c r="A188" s="103" t="s">
        <v>238</v>
      </c>
      <c r="B188" s="48"/>
      <c r="C188" s="34"/>
      <c r="D188" s="14"/>
      <c r="E188" s="35">
        <v>240</v>
      </c>
      <c r="F188" s="207">
        <v>733</v>
      </c>
      <c r="G188" s="53">
        <v>61.1</v>
      </c>
      <c r="H188" s="16"/>
      <c r="I188" s="16"/>
      <c r="K188" s="13"/>
    </row>
    <row r="189" spans="1:11" ht="20.25" customHeight="1">
      <c r="A189" s="97" t="s">
        <v>130</v>
      </c>
      <c r="B189" s="97" t="s">
        <v>50</v>
      </c>
      <c r="C189" s="97"/>
      <c r="D189" s="97"/>
      <c r="E189" s="97"/>
      <c r="F189" s="205">
        <f>F190+F207+F264+F279+F253</f>
        <v>2088576.4</v>
      </c>
      <c r="G189" s="221">
        <f>G190+G207+G264+G279+G253</f>
        <v>432939.39999999997</v>
      </c>
      <c r="K189" s="13"/>
    </row>
    <row r="190" spans="1:11" ht="15.75" customHeight="1">
      <c r="A190" s="51" t="s">
        <v>13</v>
      </c>
      <c r="B190" s="43" t="s">
        <v>50</v>
      </c>
      <c r="C190" s="43" t="s">
        <v>42</v>
      </c>
      <c r="D190" s="36"/>
      <c r="E190" s="36"/>
      <c r="F190" s="207">
        <f>F191</f>
        <v>753513.2</v>
      </c>
      <c r="G190" s="53">
        <f>G191</f>
        <v>157332.00000000003</v>
      </c>
      <c r="K190" s="13"/>
    </row>
    <row r="191" spans="1:11" ht="26.25" customHeight="1">
      <c r="A191" s="118" t="s">
        <v>332</v>
      </c>
      <c r="B191" s="57"/>
      <c r="C191" s="128"/>
      <c r="D191" s="129" t="s">
        <v>184</v>
      </c>
      <c r="E191" s="14"/>
      <c r="F191" s="207">
        <f>F192</f>
        <v>753513.2</v>
      </c>
      <c r="G191" s="53">
        <f>G192</f>
        <v>157332.00000000003</v>
      </c>
      <c r="H191" s="83"/>
      <c r="K191" s="13"/>
    </row>
    <row r="192" spans="1:11" ht="17.25" customHeight="1">
      <c r="A192" s="130" t="s">
        <v>185</v>
      </c>
      <c r="B192" s="57"/>
      <c r="C192" s="128"/>
      <c r="D192" s="119" t="s">
        <v>186</v>
      </c>
      <c r="E192" s="14"/>
      <c r="F192" s="207">
        <f>F193+F195+F198+F201+F205+F203</f>
        <v>753513.2</v>
      </c>
      <c r="G192" s="53">
        <f>G193+G195+G198+G201+G205+G203</f>
        <v>157332.00000000003</v>
      </c>
      <c r="H192" s="83"/>
      <c r="K192" s="13"/>
    </row>
    <row r="193" spans="1:11" ht="15.75" customHeight="1">
      <c r="A193" s="49" t="s">
        <v>187</v>
      </c>
      <c r="B193" s="57"/>
      <c r="C193" s="128"/>
      <c r="D193" s="79" t="s">
        <v>188</v>
      </c>
      <c r="E193" s="14"/>
      <c r="F193" s="207">
        <f>F194</f>
        <v>22.8</v>
      </c>
      <c r="G193" s="53">
        <f>G194</f>
        <v>0</v>
      </c>
      <c r="H193" s="83"/>
      <c r="K193" s="13"/>
    </row>
    <row r="194" spans="1:11" ht="27.75" customHeight="1">
      <c r="A194" s="49" t="s">
        <v>105</v>
      </c>
      <c r="B194" s="57"/>
      <c r="C194" s="128"/>
      <c r="D194" s="79"/>
      <c r="E194" s="14" t="s">
        <v>74</v>
      </c>
      <c r="F194" s="207">
        <v>22.8</v>
      </c>
      <c r="G194" s="53">
        <v>0</v>
      </c>
      <c r="H194" s="83"/>
      <c r="K194" s="13"/>
    </row>
    <row r="195" spans="1:11" ht="17.25" customHeight="1">
      <c r="A195" s="49" t="s">
        <v>7</v>
      </c>
      <c r="B195" s="57"/>
      <c r="C195" s="128"/>
      <c r="D195" s="79" t="s">
        <v>189</v>
      </c>
      <c r="E195" s="14"/>
      <c r="F195" s="207">
        <f>F196+F197</f>
        <v>172917.1</v>
      </c>
      <c r="G195" s="53">
        <f>G196+G197</f>
        <v>46295.700000000004</v>
      </c>
      <c r="H195" s="83"/>
      <c r="K195" s="13"/>
    </row>
    <row r="196" spans="1:11" ht="16.5" customHeight="1">
      <c r="A196" s="103" t="s">
        <v>240</v>
      </c>
      <c r="B196" s="79"/>
      <c r="C196" s="79"/>
      <c r="D196" s="79"/>
      <c r="E196" s="35">
        <v>610</v>
      </c>
      <c r="F196" s="207">
        <v>168452.4</v>
      </c>
      <c r="G196" s="53">
        <v>45040.8</v>
      </c>
      <c r="H196" s="83"/>
      <c r="K196" s="13"/>
    </row>
    <row r="197" spans="1:11" ht="15.75" customHeight="1">
      <c r="A197" s="103" t="s">
        <v>241</v>
      </c>
      <c r="B197" s="79"/>
      <c r="C197" s="79"/>
      <c r="D197" s="79"/>
      <c r="E197" s="35">
        <v>620</v>
      </c>
      <c r="F197" s="207">
        <v>4464.7</v>
      </c>
      <c r="G197" s="53">
        <v>1254.9</v>
      </c>
      <c r="H197" s="83"/>
      <c r="K197" s="13"/>
    </row>
    <row r="198" spans="1:11" ht="74.25" customHeight="1">
      <c r="A198" s="49" t="s">
        <v>106</v>
      </c>
      <c r="B198" s="57"/>
      <c r="C198" s="128"/>
      <c r="D198" s="79" t="s">
        <v>190</v>
      </c>
      <c r="E198" s="14"/>
      <c r="F198" s="207">
        <f>F199+F200</f>
        <v>424564</v>
      </c>
      <c r="G198" s="53">
        <f>G199+G200</f>
        <v>78085.20000000001</v>
      </c>
      <c r="H198" s="83"/>
      <c r="K198" s="13"/>
    </row>
    <row r="199" spans="1:11" ht="18" customHeight="1">
      <c r="A199" s="103" t="s">
        <v>240</v>
      </c>
      <c r="B199" s="57"/>
      <c r="C199" s="128"/>
      <c r="D199" s="79"/>
      <c r="E199" s="14" t="s">
        <v>242</v>
      </c>
      <c r="F199" s="207">
        <v>409557.2</v>
      </c>
      <c r="G199" s="53">
        <v>75035.6</v>
      </c>
      <c r="H199" s="83"/>
      <c r="K199" s="13"/>
    </row>
    <row r="200" spans="1:11" ht="18.75" customHeight="1">
      <c r="A200" s="103" t="s">
        <v>241</v>
      </c>
      <c r="B200" s="57"/>
      <c r="C200" s="128"/>
      <c r="D200" s="79"/>
      <c r="E200" s="14" t="s">
        <v>243</v>
      </c>
      <c r="F200" s="207">
        <v>15006.8</v>
      </c>
      <c r="G200" s="53">
        <v>3049.6</v>
      </c>
      <c r="H200" s="83"/>
      <c r="K200" s="13"/>
    </row>
    <row r="201" spans="1:11" ht="63" customHeight="1">
      <c r="A201" s="49" t="s">
        <v>107</v>
      </c>
      <c r="B201" s="57"/>
      <c r="C201" s="128"/>
      <c r="D201" s="79" t="s">
        <v>191</v>
      </c>
      <c r="E201" s="14"/>
      <c r="F201" s="207">
        <f>F202</f>
        <v>1660</v>
      </c>
      <c r="G201" s="53">
        <f>G202</f>
        <v>283.5</v>
      </c>
      <c r="H201" s="83"/>
      <c r="K201" s="13"/>
    </row>
    <row r="202" spans="1:11" ht="26.25" customHeight="1">
      <c r="A202" s="49" t="s">
        <v>105</v>
      </c>
      <c r="B202" s="57"/>
      <c r="C202" s="128"/>
      <c r="D202" s="79"/>
      <c r="E202" s="14" t="s">
        <v>74</v>
      </c>
      <c r="F202" s="207">
        <v>1660</v>
      </c>
      <c r="G202" s="53">
        <v>283.5</v>
      </c>
      <c r="H202" s="83"/>
      <c r="K202" s="13"/>
    </row>
    <row r="203" spans="1:11" ht="47.25" customHeight="1">
      <c r="A203" s="172" t="s">
        <v>347</v>
      </c>
      <c r="B203" s="184"/>
      <c r="C203" s="185"/>
      <c r="D203" s="186" t="s">
        <v>348</v>
      </c>
      <c r="E203" s="164"/>
      <c r="F203" s="207">
        <f>F204</f>
        <v>391</v>
      </c>
      <c r="G203" s="53">
        <f>G204</f>
        <v>0</v>
      </c>
      <c r="H203" s="83"/>
      <c r="K203" s="13"/>
    </row>
    <row r="204" spans="1:11" ht="33" customHeight="1">
      <c r="A204" s="172" t="s">
        <v>105</v>
      </c>
      <c r="B204" s="184"/>
      <c r="C204" s="185"/>
      <c r="D204" s="186"/>
      <c r="E204" s="164" t="s">
        <v>74</v>
      </c>
      <c r="F204" s="207">
        <v>391</v>
      </c>
      <c r="G204" s="53">
        <v>0</v>
      </c>
      <c r="H204" s="83"/>
      <c r="K204" s="13"/>
    </row>
    <row r="205" spans="1:11" ht="24.75" customHeight="1">
      <c r="A205" s="49" t="s">
        <v>226</v>
      </c>
      <c r="B205" s="57"/>
      <c r="C205" s="128"/>
      <c r="D205" s="79" t="s">
        <v>227</v>
      </c>
      <c r="E205" s="14"/>
      <c r="F205" s="207">
        <f>F206</f>
        <v>153958.3</v>
      </c>
      <c r="G205" s="53">
        <f>G206</f>
        <v>32667.6</v>
      </c>
      <c r="H205" s="83"/>
      <c r="K205" s="13"/>
    </row>
    <row r="206" spans="1:11" ht="16.5" customHeight="1">
      <c r="A206" s="107" t="s">
        <v>244</v>
      </c>
      <c r="B206" s="48"/>
      <c r="C206" s="34"/>
      <c r="D206" s="79"/>
      <c r="E206" s="14" t="s">
        <v>245</v>
      </c>
      <c r="F206" s="207">
        <v>153958.3</v>
      </c>
      <c r="G206" s="53">
        <v>32667.6</v>
      </c>
      <c r="H206" s="83"/>
      <c r="K206" s="13"/>
    </row>
    <row r="207" spans="1:11" ht="15" customHeight="1">
      <c r="A207" s="51" t="s">
        <v>14</v>
      </c>
      <c r="B207" s="52" t="s">
        <v>50</v>
      </c>
      <c r="C207" s="52" t="s">
        <v>43</v>
      </c>
      <c r="D207" s="131"/>
      <c r="E207" s="131"/>
      <c r="F207" s="207">
        <f>F208+F240+F249</f>
        <v>1239802</v>
      </c>
      <c r="G207" s="53">
        <f>G208+G240+G249</f>
        <v>255909.40000000002</v>
      </c>
      <c r="K207" s="13"/>
    </row>
    <row r="208" spans="1:11" ht="24.75" customHeight="1">
      <c r="A208" s="44" t="s">
        <v>332</v>
      </c>
      <c r="B208" s="45"/>
      <c r="C208" s="45"/>
      <c r="D208" s="129" t="s">
        <v>184</v>
      </c>
      <c r="E208" s="35"/>
      <c r="F208" s="207">
        <f>F209+F234</f>
        <v>1078870.3</v>
      </c>
      <c r="G208" s="53">
        <f>G209+G234</f>
        <v>213948.7</v>
      </c>
      <c r="K208" s="13"/>
    </row>
    <row r="209" spans="1:11" ht="15.75" customHeight="1">
      <c r="A209" s="132" t="s">
        <v>192</v>
      </c>
      <c r="B209" s="48"/>
      <c r="C209" s="14"/>
      <c r="D209" s="129" t="s">
        <v>193</v>
      </c>
      <c r="E209" s="14"/>
      <c r="F209" s="207">
        <f>F210+F213+F216+F218+F222+F224+F226+F229+F232</f>
        <v>1039451.8</v>
      </c>
      <c r="G209" s="53">
        <f>G210+G213+G216+G218+G222+G224+G226+G229+G232</f>
        <v>204666.90000000002</v>
      </c>
      <c r="K209" s="13"/>
    </row>
    <row r="210" spans="1:11" ht="14.25" customHeight="1">
      <c r="A210" s="49" t="s">
        <v>7</v>
      </c>
      <c r="B210" s="79"/>
      <c r="C210" s="79"/>
      <c r="D210" s="79" t="s">
        <v>194</v>
      </c>
      <c r="E210" s="35"/>
      <c r="F210" s="207">
        <f>F211+F212</f>
        <v>164165.8</v>
      </c>
      <c r="G210" s="53">
        <f>G211+G212</f>
        <v>39702.899999999994</v>
      </c>
      <c r="K210" s="13"/>
    </row>
    <row r="211" spans="1:11" ht="18" customHeight="1">
      <c r="A211" s="103" t="s">
        <v>240</v>
      </c>
      <c r="B211" s="35"/>
      <c r="C211" s="35"/>
      <c r="D211" s="79"/>
      <c r="E211" s="35">
        <v>610</v>
      </c>
      <c r="F211" s="207">
        <v>160580.9</v>
      </c>
      <c r="G211" s="53">
        <v>38930.2</v>
      </c>
      <c r="K211" s="13"/>
    </row>
    <row r="212" spans="1:11" ht="12" customHeight="1">
      <c r="A212" s="103" t="s">
        <v>241</v>
      </c>
      <c r="B212" s="35"/>
      <c r="C212" s="35"/>
      <c r="D212" s="79"/>
      <c r="E212" s="35">
        <v>620</v>
      </c>
      <c r="F212" s="207">
        <v>3584.9</v>
      </c>
      <c r="G212" s="53">
        <v>772.7</v>
      </c>
      <c r="K212" s="13"/>
    </row>
    <row r="213" spans="1:11" ht="146.25" customHeight="1">
      <c r="A213" s="133" t="s">
        <v>195</v>
      </c>
      <c r="B213" s="57"/>
      <c r="C213" s="128"/>
      <c r="D213" s="79" t="s">
        <v>196</v>
      </c>
      <c r="E213" s="35"/>
      <c r="F213" s="207">
        <f>F214+F215</f>
        <v>803085</v>
      </c>
      <c r="G213" s="53">
        <f>G214+G215</f>
        <v>149112</v>
      </c>
      <c r="K213" s="13"/>
    </row>
    <row r="214" spans="1:11" ht="15.75" customHeight="1">
      <c r="A214" s="103" t="s">
        <v>240</v>
      </c>
      <c r="B214" s="57"/>
      <c r="C214" s="128"/>
      <c r="D214" s="79"/>
      <c r="E214" s="14" t="s">
        <v>242</v>
      </c>
      <c r="F214" s="207">
        <v>759517.9</v>
      </c>
      <c r="G214" s="53">
        <v>139923</v>
      </c>
      <c r="K214" s="13"/>
    </row>
    <row r="215" spans="1:11" ht="16.5" customHeight="1">
      <c r="A215" s="103" t="s">
        <v>241</v>
      </c>
      <c r="B215" s="57"/>
      <c r="C215" s="128"/>
      <c r="D215" s="79"/>
      <c r="E215" s="14" t="s">
        <v>243</v>
      </c>
      <c r="F215" s="207">
        <v>43567.1</v>
      </c>
      <c r="G215" s="53">
        <v>9189</v>
      </c>
      <c r="K215" s="13"/>
    </row>
    <row r="216" spans="1:11" ht="93.75" customHeight="1">
      <c r="A216" s="49" t="s">
        <v>109</v>
      </c>
      <c r="B216" s="57"/>
      <c r="C216" s="128"/>
      <c r="D216" s="79" t="s">
        <v>197</v>
      </c>
      <c r="E216" s="14"/>
      <c r="F216" s="207">
        <f>F217</f>
        <v>11449</v>
      </c>
      <c r="G216" s="53">
        <f>G217</f>
        <v>2815</v>
      </c>
      <c r="K216" s="13"/>
    </row>
    <row r="217" spans="1:11" ht="25.5" customHeight="1">
      <c r="A217" s="49" t="s">
        <v>105</v>
      </c>
      <c r="B217" s="57"/>
      <c r="C217" s="128"/>
      <c r="D217" s="79"/>
      <c r="E217" s="14" t="s">
        <v>74</v>
      </c>
      <c r="F217" s="207">
        <v>11449</v>
      </c>
      <c r="G217" s="53">
        <v>2815</v>
      </c>
      <c r="K217" s="13"/>
    </row>
    <row r="218" spans="1:11" ht="59.25" customHeight="1">
      <c r="A218" s="49" t="s">
        <v>110</v>
      </c>
      <c r="B218" s="57"/>
      <c r="C218" s="128"/>
      <c r="D218" s="79" t="s">
        <v>198</v>
      </c>
      <c r="E218" s="14"/>
      <c r="F218" s="207">
        <f>F219+F220+F221</f>
        <v>33827</v>
      </c>
      <c r="G218" s="53">
        <f>G219+G220+G221</f>
        <v>10032.7</v>
      </c>
      <c r="K218" s="13"/>
    </row>
    <row r="219" spans="1:11" ht="17.25" customHeight="1">
      <c r="A219" s="103" t="s">
        <v>240</v>
      </c>
      <c r="B219" s="57"/>
      <c r="C219" s="128"/>
      <c r="D219" s="79"/>
      <c r="E219" s="14" t="s">
        <v>242</v>
      </c>
      <c r="F219" s="207">
        <v>31351.6</v>
      </c>
      <c r="G219" s="53">
        <v>9363.5</v>
      </c>
      <c r="K219" s="13"/>
    </row>
    <row r="220" spans="1:11" ht="16.5" customHeight="1">
      <c r="A220" s="103" t="s">
        <v>241</v>
      </c>
      <c r="B220" s="57"/>
      <c r="C220" s="128"/>
      <c r="D220" s="79"/>
      <c r="E220" s="14" t="s">
        <v>243</v>
      </c>
      <c r="F220" s="207">
        <v>1543.8</v>
      </c>
      <c r="G220" s="53">
        <v>372.5</v>
      </c>
      <c r="K220" s="13"/>
    </row>
    <row r="221" spans="1:11" ht="28.5" customHeight="1">
      <c r="A221" s="49" t="s">
        <v>105</v>
      </c>
      <c r="B221" s="57"/>
      <c r="C221" s="128"/>
      <c r="D221" s="79"/>
      <c r="E221" s="14" t="s">
        <v>74</v>
      </c>
      <c r="F221" s="207">
        <v>931.6</v>
      </c>
      <c r="G221" s="53">
        <v>296.7</v>
      </c>
      <c r="K221" s="13"/>
    </row>
    <row r="222" spans="1:11" ht="38.25" customHeight="1">
      <c r="A222" s="49" t="s">
        <v>111</v>
      </c>
      <c r="B222" s="57"/>
      <c r="C222" s="128"/>
      <c r="D222" s="79" t="s">
        <v>199</v>
      </c>
      <c r="E222" s="14"/>
      <c r="F222" s="207">
        <f>F223</f>
        <v>331</v>
      </c>
      <c r="G222" s="53">
        <f>G223</f>
        <v>18.2</v>
      </c>
      <c r="K222" s="13"/>
    </row>
    <row r="223" spans="1:11" ht="17.25" customHeight="1">
      <c r="A223" s="103" t="s">
        <v>240</v>
      </c>
      <c r="B223" s="57"/>
      <c r="C223" s="128"/>
      <c r="D223" s="79"/>
      <c r="E223" s="14" t="s">
        <v>242</v>
      </c>
      <c r="F223" s="207">
        <v>331</v>
      </c>
      <c r="G223" s="53">
        <v>18.2</v>
      </c>
      <c r="K223" s="13"/>
    </row>
    <row r="224" spans="1:11" ht="46.5" customHeight="1">
      <c r="A224" s="49" t="s">
        <v>112</v>
      </c>
      <c r="B224" s="57"/>
      <c r="C224" s="128"/>
      <c r="D224" s="79" t="s">
        <v>200</v>
      </c>
      <c r="E224" s="14"/>
      <c r="F224" s="207">
        <f>F225</f>
        <v>4634</v>
      </c>
      <c r="G224" s="53">
        <f>G225</f>
        <v>862.6</v>
      </c>
      <c r="K224" s="13"/>
    </row>
    <row r="225" spans="1:11" ht="15.75" customHeight="1">
      <c r="A225" s="103" t="s">
        <v>240</v>
      </c>
      <c r="B225" s="57"/>
      <c r="C225" s="128"/>
      <c r="D225" s="79"/>
      <c r="E225" s="14" t="s">
        <v>242</v>
      </c>
      <c r="F225" s="207">
        <v>4634</v>
      </c>
      <c r="G225" s="53">
        <v>862.6</v>
      </c>
      <c r="K225" s="13"/>
    </row>
    <row r="226" spans="1:11" ht="36" customHeight="1">
      <c r="A226" s="49" t="s">
        <v>113</v>
      </c>
      <c r="B226" s="57"/>
      <c r="C226" s="128"/>
      <c r="D226" s="79" t="s">
        <v>201</v>
      </c>
      <c r="E226" s="14"/>
      <c r="F226" s="207">
        <f>F227+F228</f>
        <v>8494</v>
      </c>
      <c r="G226" s="53">
        <f>G227+G228</f>
        <v>2123.5</v>
      </c>
      <c r="K226" s="13"/>
    </row>
    <row r="227" spans="1:11" ht="16.5" customHeight="1">
      <c r="A227" s="103" t="s">
        <v>240</v>
      </c>
      <c r="B227" s="48"/>
      <c r="C227" s="34"/>
      <c r="D227" s="79"/>
      <c r="E227" s="14" t="s">
        <v>242</v>
      </c>
      <c r="F227" s="207">
        <v>7916</v>
      </c>
      <c r="G227" s="53">
        <v>1982.9</v>
      </c>
      <c r="K227" s="13"/>
    </row>
    <row r="228" spans="1:11" ht="12.75" customHeight="1">
      <c r="A228" s="103" t="s">
        <v>241</v>
      </c>
      <c r="B228" s="48"/>
      <c r="C228" s="34"/>
      <c r="D228" s="79"/>
      <c r="E228" s="14" t="s">
        <v>243</v>
      </c>
      <c r="F228" s="207">
        <v>578</v>
      </c>
      <c r="G228" s="53">
        <v>140.6</v>
      </c>
      <c r="K228" s="13"/>
    </row>
    <row r="229" spans="1:11" ht="12.75" customHeight="1">
      <c r="A229" s="172" t="s">
        <v>360</v>
      </c>
      <c r="B229" s="163"/>
      <c r="C229" s="180"/>
      <c r="D229" s="186" t="s">
        <v>361</v>
      </c>
      <c r="E229" s="164"/>
      <c r="F229" s="218">
        <f>F230+F231</f>
        <v>420</v>
      </c>
      <c r="G229" s="199">
        <f>G230+G231</f>
        <v>0</v>
      </c>
      <c r="K229" s="13"/>
    </row>
    <row r="230" spans="1:11" ht="12.75" customHeight="1">
      <c r="A230" s="172" t="s">
        <v>240</v>
      </c>
      <c r="B230" s="163"/>
      <c r="C230" s="180"/>
      <c r="D230" s="186"/>
      <c r="E230" s="164" t="s">
        <v>242</v>
      </c>
      <c r="F230" s="218">
        <v>402.5</v>
      </c>
      <c r="G230" s="199">
        <v>0</v>
      </c>
      <c r="K230" s="13"/>
    </row>
    <row r="231" spans="1:11" ht="12.75" customHeight="1">
      <c r="A231" s="172" t="s">
        <v>241</v>
      </c>
      <c r="B231" s="163"/>
      <c r="C231" s="180"/>
      <c r="D231" s="186"/>
      <c r="E231" s="164" t="s">
        <v>243</v>
      </c>
      <c r="F231" s="218">
        <v>17.5</v>
      </c>
      <c r="G231" s="199">
        <v>0</v>
      </c>
      <c r="K231" s="13"/>
    </row>
    <row r="232" spans="1:11" ht="51" customHeight="1">
      <c r="A232" s="172" t="s">
        <v>362</v>
      </c>
      <c r="B232" s="163"/>
      <c r="C232" s="180"/>
      <c r="D232" s="186" t="s">
        <v>363</v>
      </c>
      <c r="E232" s="164"/>
      <c r="F232" s="218">
        <f>F233</f>
        <v>13046</v>
      </c>
      <c r="G232" s="199">
        <f>G233</f>
        <v>0</v>
      </c>
      <c r="K232" s="13"/>
    </row>
    <row r="233" spans="1:11" ht="12.75" customHeight="1">
      <c r="A233" s="172" t="s">
        <v>240</v>
      </c>
      <c r="B233" s="163"/>
      <c r="C233" s="180"/>
      <c r="D233" s="186"/>
      <c r="E233" s="164" t="s">
        <v>242</v>
      </c>
      <c r="F233" s="218">
        <v>13046</v>
      </c>
      <c r="G233" s="199">
        <v>0</v>
      </c>
      <c r="K233" s="13"/>
    </row>
    <row r="234" spans="1:11" ht="27" customHeight="1">
      <c r="A234" s="132" t="s">
        <v>202</v>
      </c>
      <c r="B234" s="48"/>
      <c r="C234" s="34"/>
      <c r="D234" s="119" t="s">
        <v>203</v>
      </c>
      <c r="E234" s="14"/>
      <c r="F234" s="207">
        <f>F235+F238</f>
        <v>39418.5</v>
      </c>
      <c r="G234" s="53">
        <f>G235+G238</f>
        <v>9281.8</v>
      </c>
      <c r="K234" s="13"/>
    </row>
    <row r="235" spans="1:11" ht="15.75" customHeight="1">
      <c r="A235" s="49" t="s">
        <v>7</v>
      </c>
      <c r="B235" s="79"/>
      <c r="C235" s="79"/>
      <c r="D235" s="79" t="s">
        <v>204</v>
      </c>
      <c r="E235" s="35"/>
      <c r="F235" s="207">
        <f>F236+F237</f>
        <v>39218.5</v>
      </c>
      <c r="G235" s="53">
        <f>G236+G237</f>
        <v>9281.8</v>
      </c>
      <c r="K235" s="13"/>
    </row>
    <row r="236" spans="1:11" ht="15" customHeight="1">
      <c r="A236" s="103" t="s">
        <v>240</v>
      </c>
      <c r="B236" s="35"/>
      <c r="C236" s="35"/>
      <c r="D236" s="79"/>
      <c r="E236" s="35">
        <v>610</v>
      </c>
      <c r="F236" s="207">
        <v>29286.9</v>
      </c>
      <c r="G236" s="53">
        <v>6837</v>
      </c>
      <c r="K236" s="13"/>
    </row>
    <row r="237" spans="1:11" ht="15.75" customHeight="1">
      <c r="A237" s="103" t="s">
        <v>241</v>
      </c>
      <c r="B237" s="35"/>
      <c r="C237" s="35"/>
      <c r="D237" s="79"/>
      <c r="E237" s="35">
        <v>620</v>
      </c>
      <c r="F237" s="207">
        <v>9931.6</v>
      </c>
      <c r="G237" s="53">
        <v>2444.8</v>
      </c>
      <c r="K237" s="13"/>
    </row>
    <row r="238" spans="1:11" ht="13.5" customHeight="1">
      <c r="A238" s="49" t="s">
        <v>108</v>
      </c>
      <c r="B238" s="57"/>
      <c r="C238" s="128"/>
      <c r="D238" s="79" t="s">
        <v>205</v>
      </c>
      <c r="E238" s="35"/>
      <c r="F238" s="207">
        <f>F239</f>
        <v>200</v>
      </c>
      <c r="G238" s="53">
        <f>G239</f>
        <v>0</v>
      </c>
      <c r="K238" s="13"/>
    </row>
    <row r="239" spans="1:11" ht="29.25" customHeight="1">
      <c r="A239" s="103" t="s">
        <v>238</v>
      </c>
      <c r="B239" s="48"/>
      <c r="C239" s="34"/>
      <c r="D239" s="79"/>
      <c r="E239" s="35">
        <v>240</v>
      </c>
      <c r="F239" s="207">
        <v>200</v>
      </c>
      <c r="G239" s="53">
        <v>0</v>
      </c>
      <c r="K239" s="13"/>
    </row>
    <row r="240" spans="1:11" ht="39.75" customHeight="1">
      <c r="A240" s="134" t="s">
        <v>334</v>
      </c>
      <c r="B240" s="135"/>
      <c r="C240" s="136"/>
      <c r="D240" s="66" t="s">
        <v>152</v>
      </c>
      <c r="E240" s="14"/>
      <c r="F240" s="207">
        <f>F241+F245</f>
        <v>49051</v>
      </c>
      <c r="G240" s="53">
        <f>G241+G245</f>
        <v>12942.2</v>
      </c>
      <c r="H240" s="15"/>
      <c r="K240" s="13"/>
    </row>
    <row r="241" spans="1:11" ht="25.5" customHeight="1">
      <c r="A241" s="118" t="s">
        <v>153</v>
      </c>
      <c r="B241" s="48"/>
      <c r="C241" s="52"/>
      <c r="D241" s="66" t="s">
        <v>154</v>
      </c>
      <c r="E241" s="66"/>
      <c r="F241" s="207">
        <f>F242</f>
        <v>48595</v>
      </c>
      <c r="G241" s="53">
        <f>G242</f>
        <v>12847.7</v>
      </c>
      <c r="K241" s="13"/>
    </row>
    <row r="242" spans="1:11" ht="14.25" customHeight="1">
      <c r="A242" s="107" t="s">
        <v>7</v>
      </c>
      <c r="B242" s="48"/>
      <c r="C242" s="52"/>
      <c r="D242" s="66" t="s">
        <v>155</v>
      </c>
      <c r="E242" s="66"/>
      <c r="F242" s="207">
        <f>F243+F244</f>
        <v>48595</v>
      </c>
      <c r="G242" s="53">
        <f>G243+G244</f>
        <v>12847.7</v>
      </c>
      <c r="K242" s="13"/>
    </row>
    <row r="243" spans="1:11" ht="16.5" customHeight="1">
      <c r="A243" s="103" t="s">
        <v>240</v>
      </c>
      <c r="B243" s="57"/>
      <c r="C243" s="128"/>
      <c r="D243" s="79"/>
      <c r="E243" s="14" t="s">
        <v>242</v>
      </c>
      <c r="F243" s="207">
        <v>30663</v>
      </c>
      <c r="G243" s="53">
        <v>8341.2</v>
      </c>
      <c r="K243" s="13"/>
    </row>
    <row r="244" spans="1:11" ht="15" customHeight="1">
      <c r="A244" s="103" t="s">
        <v>241</v>
      </c>
      <c r="B244" s="57"/>
      <c r="C244" s="128"/>
      <c r="D244" s="79"/>
      <c r="E244" s="14" t="s">
        <v>243</v>
      </c>
      <c r="F244" s="207">
        <v>17932</v>
      </c>
      <c r="G244" s="53">
        <v>4506.5</v>
      </c>
      <c r="K244" s="13"/>
    </row>
    <row r="245" spans="1:11" ht="17.25" customHeight="1">
      <c r="A245" s="118" t="s">
        <v>156</v>
      </c>
      <c r="B245" s="48"/>
      <c r="C245" s="52"/>
      <c r="D245" s="66" t="s">
        <v>157</v>
      </c>
      <c r="E245" s="47"/>
      <c r="F245" s="207">
        <f>F246</f>
        <v>456</v>
      </c>
      <c r="G245" s="53">
        <f>G246</f>
        <v>94.5</v>
      </c>
      <c r="K245" s="13"/>
    </row>
    <row r="246" spans="1:11" ht="29.25" customHeight="1">
      <c r="A246" s="44" t="s">
        <v>126</v>
      </c>
      <c r="B246" s="48"/>
      <c r="C246" s="52"/>
      <c r="D246" s="66" t="s">
        <v>158</v>
      </c>
      <c r="E246" s="47"/>
      <c r="F246" s="217">
        <f>F247+F248</f>
        <v>456</v>
      </c>
      <c r="G246" s="159">
        <f>G247+G248</f>
        <v>94.5</v>
      </c>
      <c r="K246" s="13"/>
    </row>
    <row r="247" spans="1:11" ht="13.5" customHeight="1">
      <c r="A247" s="103" t="s">
        <v>240</v>
      </c>
      <c r="B247" s="57"/>
      <c r="C247" s="128"/>
      <c r="D247" s="79"/>
      <c r="E247" s="14" t="s">
        <v>242</v>
      </c>
      <c r="F247" s="217">
        <v>354</v>
      </c>
      <c r="G247" s="159">
        <v>94.5</v>
      </c>
      <c r="K247" s="13"/>
    </row>
    <row r="248" spans="1:11" ht="15" customHeight="1">
      <c r="A248" s="103" t="s">
        <v>241</v>
      </c>
      <c r="B248" s="57"/>
      <c r="C248" s="128"/>
      <c r="D248" s="79"/>
      <c r="E248" s="14" t="s">
        <v>243</v>
      </c>
      <c r="F248" s="217">
        <v>102</v>
      </c>
      <c r="G248" s="159">
        <v>0</v>
      </c>
      <c r="K248" s="13"/>
    </row>
    <row r="249" spans="1:11" ht="25.5" customHeight="1">
      <c r="A249" s="44" t="s">
        <v>356</v>
      </c>
      <c r="B249" s="137"/>
      <c r="C249" s="34"/>
      <c r="D249" s="14" t="s">
        <v>141</v>
      </c>
      <c r="E249" s="14"/>
      <c r="F249" s="207">
        <f aca="true" t="shared" si="5" ref="F249:G251">F250</f>
        <v>111880.7</v>
      </c>
      <c r="G249" s="53">
        <f t="shared" si="5"/>
        <v>29018.5</v>
      </c>
      <c r="K249" s="13"/>
    </row>
    <row r="250" spans="1:11" ht="25.5" customHeight="1">
      <c r="A250" s="44" t="s">
        <v>272</v>
      </c>
      <c r="B250" s="137"/>
      <c r="C250" s="34"/>
      <c r="D250" s="14" t="s">
        <v>142</v>
      </c>
      <c r="E250" s="14"/>
      <c r="F250" s="207">
        <f t="shared" si="5"/>
        <v>111880.7</v>
      </c>
      <c r="G250" s="53">
        <f t="shared" si="5"/>
        <v>29018.5</v>
      </c>
      <c r="K250" s="13"/>
    </row>
    <row r="251" spans="1:11" ht="14.25" customHeight="1">
      <c r="A251" s="44" t="s">
        <v>7</v>
      </c>
      <c r="B251" s="48"/>
      <c r="C251" s="34"/>
      <c r="D251" s="14" t="s">
        <v>143</v>
      </c>
      <c r="E251" s="14"/>
      <c r="F251" s="207">
        <f t="shared" si="5"/>
        <v>111880.7</v>
      </c>
      <c r="G251" s="53">
        <f t="shared" si="5"/>
        <v>29018.5</v>
      </c>
      <c r="K251" s="13"/>
    </row>
    <row r="252" spans="1:11" ht="16.5" customHeight="1">
      <c r="A252" s="49" t="s">
        <v>273</v>
      </c>
      <c r="B252" s="47"/>
      <c r="C252" s="48"/>
      <c r="D252" s="14"/>
      <c r="E252" s="14" t="s">
        <v>242</v>
      </c>
      <c r="F252" s="207">
        <v>111880.7</v>
      </c>
      <c r="G252" s="53">
        <v>29018.5</v>
      </c>
      <c r="K252" s="13"/>
    </row>
    <row r="253" spans="1:11" ht="22.5" customHeight="1">
      <c r="A253" s="51" t="s">
        <v>28</v>
      </c>
      <c r="B253" s="52" t="s">
        <v>50</v>
      </c>
      <c r="C253" s="52" t="s">
        <v>51</v>
      </c>
      <c r="D253" s="14"/>
      <c r="E253" s="14"/>
      <c r="F253" s="207">
        <f>F254</f>
        <v>510</v>
      </c>
      <c r="G253" s="53">
        <f>G254</f>
        <v>90.10000000000001</v>
      </c>
      <c r="K253" s="13"/>
    </row>
    <row r="254" spans="1:11" ht="25.5" customHeight="1">
      <c r="A254" s="118" t="s">
        <v>332</v>
      </c>
      <c r="B254" s="57"/>
      <c r="C254" s="128"/>
      <c r="D254" s="129" t="s">
        <v>184</v>
      </c>
      <c r="E254" s="35"/>
      <c r="F254" s="207">
        <f>F255+F258+F261</f>
        <v>510</v>
      </c>
      <c r="G254" s="53">
        <f>G255+G258+G261</f>
        <v>90.10000000000001</v>
      </c>
      <c r="K254" s="13"/>
    </row>
    <row r="255" spans="1:11" ht="18" customHeight="1">
      <c r="A255" s="130" t="s">
        <v>185</v>
      </c>
      <c r="B255" s="57"/>
      <c r="C255" s="128"/>
      <c r="D255" s="119" t="s">
        <v>186</v>
      </c>
      <c r="E255" s="35"/>
      <c r="F255" s="207">
        <f>F256</f>
        <v>120</v>
      </c>
      <c r="G255" s="53">
        <f>G256</f>
        <v>23.2</v>
      </c>
      <c r="H255" s="236"/>
      <c r="I255" s="236"/>
      <c r="J255" s="236"/>
      <c r="K255" s="13"/>
    </row>
    <row r="256" spans="1:11" ht="16.5" customHeight="1">
      <c r="A256" s="49" t="s">
        <v>114</v>
      </c>
      <c r="B256" s="48"/>
      <c r="C256" s="14"/>
      <c r="D256" s="79" t="s">
        <v>206</v>
      </c>
      <c r="E256" s="35"/>
      <c r="F256" s="207">
        <f>F257</f>
        <v>120</v>
      </c>
      <c r="G256" s="53">
        <f>G257</f>
        <v>23.2</v>
      </c>
      <c r="K256" s="13"/>
    </row>
    <row r="257" spans="1:11" ht="28.5" customHeight="1">
      <c r="A257" s="103" t="s">
        <v>238</v>
      </c>
      <c r="B257" s="34"/>
      <c r="C257" s="34"/>
      <c r="D257" s="79"/>
      <c r="E257" s="14" t="s">
        <v>246</v>
      </c>
      <c r="F257" s="207">
        <v>120</v>
      </c>
      <c r="G257" s="53">
        <v>23.2</v>
      </c>
      <c r="K257" s="13"/>
    </row>
    <row r="258" spans="1:11" ht="12" customHeight="1">
      <c r="A258" s="132" t="s">
        <v>192</v>
      </c>
      <c r="B258" s="48"/>
      <c r="C258" s="14"/>
      <c r="D258" s="129" t="s">
        <v>193</v>
      </c>
      <c r="E258" s="14"/>
      <c r="F258" s="207">
        <f>F259</f>
        <v>360</v>
      </c>
      <c r="G258" s="53">
        <f>G259</f>
        <v>65.2</v>
      </c>
      <c r="K258" s="13"/>
    </row>
    <row r="259" spans="1:11" ht="12.75" customHeight="1">
      <c r="A259" s="49" t="s">
        <v>114</v>
      </c>
      <c r="B259" s="34"/>
      <c r="C259" s="34"/>
      <c r="D259" s="79" t="s">
        <v>207</v>
      </c>
      <c r="E259" s="14"/>
      <c r="F259" s="207">
        <f>F260</f>
        <v>360</v>
      </c>
      <c r="G259" s="53">
        <f>G260</f>
        <v>65.2</v>
      </c>
      <c r="K259" s="13"/>
    </row>
    <row r="260" spans="1:10" ht="26.25" customHeight="1">
      <c r="A260" s="103" t="s">
        <v>238</v>
      </c>
      <c r="B260" s="34"/>
      <c r="C260" s="34"/>
      <c r="D260" s="79"/>
      <c r="E260" s="14" t="s">
        <v>246</v>
      </c>
      <c r="F260" s="207">
        <v>360</v>
      </c>
      <c r="G260" s="53">
        <v>65.2</v>
      </c>
      <c r="J260" s="13"/>
    </row>
    <row r="261" spans="1:11" ht="24.75" customHeight="1">
      <c r="A261" s="132" t="s">
        <v>202</v>
      </c>
      <c r="B261" s="48"/>
      <c r="C261" s="34"/>
      <c r="D261" s="119" t="s">
        <v>203</v>
      </c>
      <c r="E261" s="35"/>
      <c r="F261" s="207">
        <f>F263</f>
        <v>30</v>
      </c>
      <c r="G261" s="53">
        <f>G263</f>
        <v>1.7</v>
      </c>
      <c r="K261" s="13"/>
    </row>
    <row r="262" spans="1:11" ht="15" customHeight="1">
      <c r="A262" s="49" t="s">
        <v>114</v>
      </c>
      <c r="B262" s="138"/>
      <c r="C262" s="139"/>
      <c r="D262" s="79" t="s">
        <v>208</v>
      </c>
      <c r="E262" s="35"/>
      <c r="F262" s="207">
        <f>F263</f>
        <v>30</v>
      </c>
      <c r="G262" s="53">
        <f>G263</f>
        <v>1.7</v>
      </c>
      <c r="K262" s="13"/>
    </row>
    <row r="263" spans="1:11" ht="25.5" customHeight="1">
      <c r="A263" s="103" t="s">
        <v>238</v>
      </c>
      <c r="B263" s="34"/>
      <c r="C263" s="34"/>
      <c r="D263" s="79"/>
      <c r="E263" s="14" t="s">
        <v>246</v>
      </c>
      <c r="F263" s="207">
        <v>30</v>
      </c>
      <c r="G263" s="53">
        <v>1.7</v>
      </c>
      <c r="K263" s="13"/>
    </row>
    <row r="264" spans="1:11" ht="13.5" customHeight="1">
      <c r="A264" s="51" t="s">
        <v>15</v>
      </c>
      <c r="B264" s="52" t="s">
        <v>50</v>
      </c>
      <c r="C264" s="52" t="s">
        <v>50</v>
      </c>
      <c r="D264" s="14"/>
      <c r="E264" s="14"/>
      <c r="F264" s="209">
        <f>F269+F265</f>
        <v>19313.8</v>
      </c>
      <c r="G264" s="155">
        <f>G269+G265</f>
        <v>3828.2999999999997</v>
      </c>
      <c r="K264" s="13"/>
    </row>
    <row r="265" spans="1:11" ht="27.75" customHeight="1">
      <c r="A265" s="118" t="s">
        <v>183</v>
      </c>
      <c r="B265" s="57"/>
      <c r="C265" s="128"/>
      <c r="D265" s="129" t="s">
        <v>184</v>
      </c>
      <c r="E265" s="35"/>
      <c r="F265" s="207">
        <f>F266</f>
        <v>2500</v>
      </c>
      <c r="G265" s="53">
        <f>G266</f>
        <v>0</v>
      </c>
      <c r="K265" s="13"/>
    </row>
    <row r="266" spans="1:11" ht="28.5" customHeight="1">
      <c r="A266" s="132" t="s">
        <v>202</v>
      </c>
      <c r="B266" s="48"/>
      <c r="C266" s="34"/>
      <c r="D266" s="119" t="s">
        <v>203</v>
      </c>
      <c r="E266" s="35"/>
      <c r="F266" s="207">
        <f>F268</f>
        <v>2500</v>
      </c>
      <c r="G266" s="53">
        <f>G268</f>
        <v>0</v>
      </c>
      <c r="K266" s="13"/>
    </row>
    <row r="267" spans="1:11" ht="16.5" customHeight="1">
      <c r="A267" s="49" t="s">
        <v>209</v>
      </c>
      <c r="B267" s="139"/>
      <c r="C267" s="139"/>
      <c r="D267" s="59" t="s">
        <v>210</v>
      </c>
      <c r="E267" s="35"/>
      <c r="F267" s="207">
        <f>F268</f>
        <v>2500</v>
      </c>
      <c r="G267" s="53">
        <f>G268</f>
        <v>0</v>
      </c>
      <c r="K267" s="13"/>
    </row>
    <row r="268" spans="1:11" ht="27" customHeight="1">
      <c r="A268" s="103" t="s">
        <v>238</v>
      </c>
      <c r="B268" s="34"/>
      <c r="C268" s="34"/>
      <c r="D268" s="79"/>
      <c r="E268" s="14" t="s">
        <v>246</v>
      </c>
      <c r="F268" s="207">
        <v>2500</v>
      </c>
      <c r="G268" s="53">
        <v>0</v>
      </c>
      <c r="K268" s="13"/>
    </row>
    <row r="269" spans="1:11" ht="18" customHeight="1">
      <c r="A269" s="134" t="s">
        <v>335</v>
      </c>
      <c r="B269" s="135"/>
      <c r="C269" s="136"/>
      <c r="D269" s="66" t="s">
        <v>159</v>
      </c>
      <c r="E269" s="14"/>
      <c r="F269" s="207">
        <f>F271+F273+F276</f>
        <v>16813.8</v>
      </c>
      <c r="G269" s="53">
        <f>G271+G273+G276</f>
        <v>3828.2999999999997</v>
      </c>
      <c r="H269" s="13"/>
      <c r="K269" s="13"/>
    </row>
    <row r="270" spans="1:11" ht="22.5" customHeight="1">
      <c r="A270" s="107" t="s">
        <v>160</v>
      </c>
      <c r="B270" s="135"/>
      <c r="C270" s="136"/>
      <c r="D270" s="66" t="s">
        <v>324</v>
      </c>
      <c r="E270" s="14"/>
      <c r="F270" s="207">
        <f>F271</f>
        <v>12969.8</v>
      </c>
      <c r="G270" s="53">
        <f>G271</f>
        <v>3318.2</v>
      </c>
      <c r="K270" s="13"/>
    </row>
    <row r="271" spans="1:11" ht="17.25" customHeight="1">
      <c r="A271" s="107" t="s">
        <v>7</v>
      </c>
      <c r="B271" s="48"/>
      <c r="C271" s="48"/>
      <c r="D271" s="66" t="s">
        <v>315</v>
      </c>
      <c r="E271" s="66"/>
      <c r="F271" s="207">
        <f>F272</f>
        <v>12969.8</v>
      </c>
      <c r="G271" s="53">
        <f>G272</f>
        <v>3318.2</v>
      </c>
      <c r="K271" s="13"/>
    </row>
    <row r="272" spans="1:11" ht="15" customHeight="1">
      <c r="A272" s="103" t="s">
        <v>240</v>
      </c>
      <c r="B272" s="57"/>
      <c r="C272" s="128"/>
      <c r="D272" s="79"/>
      <c r="E272" s="14" t="s">
        <v>242</v>
      </c>
      <c r="F272" s="207">
        <v>12969.8</v>
      </c>
      <c r="G272" s="53">
        <v>3318.2</v>
      </c>
      <c r="K272" s="13"/>
    </row>
    <row r="273" spans="1:11" ht="16.5" customHeight="1">
      <c r="A273" s="118" t="s">
        <v>161</v>
      </c>
      <c r="B273" s="48"/>
      <c r="C273" s="48"/>
      <c r="D273" s="66" t="s">
        <v>162</v>
      </c>
      <c r="E273" s="14"/>
      <c r="F273" s="207">
        <f>F274</f>
        <v>2277</v>
      </c>
      <c r="G273" s="53">
        <f>G274</f>
        <v>510.1</v>
      </c>
      <c r="K273" s="13"/>
    </row>
    <row r="274" spans="1:11" ht="18.75" customHeight="1">
      <c r="A274" s="44" t="s">
        <v>16</v>
      </c>
      <c r="B274" s="48"/>
      <c r="C274" s="48"/>
      <c r="D274" s="66" t="s">
        <v>163</v>
      </c>
      <c r="E274" s="14"/>
      <c r="F274" s="207">
        <f>F275</f>
        <v>2277</v>
      </c>
      <c r="G274" s="53">
        <f>G275</f>
        <v>510.1</v>
      </c>
      <c r="K274" s="13"/>
    </row>
    <row r="275" spans="1:11" ht="15.75" customHeight="1">
      <c r="A275" s="103" t="s">
        <v>240</v>
      </c>
      <c r="B275" s="57"/>
      <c r="C275" s="128"/>
      <c r="D275" s="79"/>
      <c r="E275" s="14" t="s">
        <v>242</v>
      </c>
      <c r="F275" s="207">
        <v>2277</v>
      </c>
      <c r="G275" s="53">
        <v>510.1</v>
      </c>
      <c r="K275" s="13"/>
    </row>
    <row r="276" spans="1:11" ht="27.75" customHeight="1">
      <c r="A276" s="140" t="s">
        <v>321</v>
      </c>
      <c r="B276" s="48"/>
      <c r="C276" s="48"/>
      <c r="D276" s="66" t="s">
        <v>164</v>
      </c>
      <c r="E276" s="14"/>
      <c r="F276" s="207">
        <f>F277</f>
        <v>1567</v>
      </c>
      <c r="G276" s="53">
        <f>G277</f>
        <v>0</v>
      </c>
      <c r="K276" s="13"/>
    </row>
    <row r="277" spans="1:11" ht="27" customHeight="1">
      <c r="A277" s="140" t="s">
        <v>165</v>
      </c>
      <c r="B277" s="141"/>
      <c r="C277" s="141"/>
      <c r="D277" s="66" t="s">
        <v>166</v>
      </c>
      <c r="E277" s="14"/>
      <c r="F277" s="207">
        <f>F278</f>
        <v>1567</v>
      </c>
      <c r="G277" s="53">
        <f>G278</f>
        <v>0</v>
      </c>
      <c r="K277" s="13"/>
    </row>
    <row r="278" spans="1:11" ht="16.5" customHeight="1">
      <c r="A278" s="103" t="s">
        <v>240</v>
      </c>
      <c r="B278" s="57"/>
      <c r="C278" s="128"/>
      <c r="D278" s="79"/>
      <c r="E278" s="14" t="s">
        <v>242</v>
      </c>
      <c r="F278" s="207">
        <v>1567</v>
      </c>
      <c r="G278" s="53">
        <v>0</v>
      </c>
      <c r="K278" s="13"/>
    </row>
    <row r="279" spans="1:11" ht="15" customHeight="1">
      <c r="A279" s="51" t="s">
        <v>21</v>
      </c>
      <c r="B279" s="52" t="s">
        <v>50</v>
      </c>
      <c r="C279" s="52" t="s">
        <v>49</v>
      </c>
      <c r="D279" s="69"/>
      <c r="E279" s="69"/>
      <c r="F279" s="207">
        <f>F280+F284+F304</f>
        <v>75437.4</v>
      </c>
      <c r="G279" s="53">
        <f>G280+G284+G304</f>
        <v>15779.600000000002</v>
      </c>
      <c r="K279" s="13"/>
    </row>
    <row r="280" spans="1:11" ht="34.5" customHeight="1">
      <c r="A280" s="187" t="s">
        <v>349</v>
      </c>
      <c r="B280" s="162"/>
      <c r="C280" s="188"/>
      <c r="D280" s="189" t="s">
        <v>268</v>
      </c>
      <c r="E280" s="190"/>
      <c r="F280" s="207">
        <f aca="true" t="shared" si="6" ref="F280:G282">F281</f>
        <v>218.4</v>
      </c>
      <c r="G280" s="53">
        <f t="shared" si="6"/>
        <v>0</v>
      </c>
      <c r="K280" s="13"/>
    </row>
    <row r="281" spans="1:11" ht="15" customHeight="1">
      <c r="A281" s="44" t="s">
        <v>350</v>
      </c>
      <c r="B281" s="191"/>
      <c r="C281" s="192"/>
      <c r="D281" s="175" t="s">
        <v>351</v>
      </c>
      <c r="E281" s="190"/>
      <c r="F281" s="207">
        <f t="shared" si="6"/>
        <v>218.4</v>
      </c>
      <c r="G281" s="53">
        <f t="shared" si="6"/>
        <v>0</v>
      </c>
      <c r="K281" s="13"/>
    </row>
    <row r="282" spans="1:11" ht="27" customHeight="1">
      <c r="A282" s="44" t="s">
        <v>352</v>
      </c>
      <c r="B282" s="191"/>
      <c r="C282" s="192"/>
      <c r="D282" s="175" t="s">
        <v>353</v>
      </c>
      <c r="E282" s="190"/>
      <c r="F282" s="207">
        <f t="shared" si="6"/>
        <v>218.4</v>
      </c>
      <c r="G282" s="53">
        <f t="shared" si="6"/>
        <v>0</v>
      </c>
      <c r="K282" s="13"/>
    </row>
    <row r="283" spans="1:11" ht="16.5" customHeight="1">
      <c r="A283" s="44" t="s">
        <v>247</v>
      </c>
      <c r="B283" s="162"/>
      <c r="C283" s="163"/>
      <c r="D283" s="193"/>
      <c r="E283" s="164" t="s">
        <v>248</v>
      </c>
      <c r="F283" s="207">
        <v>218.4</v>
      </c>
      <c r="G283" s="53">
        <v>0</v>
      </c>
      <c r="K283" s="13"/>
    </row>
    <row r="284" spans="1:11" ht="27" customHeight="1">
      <c r="A284" s="118" t="s">
        <v>332</v>
      </c>
      <c r="B284" s="57"/>
      <c r="C284" s="128"/>
      <c r="D284" s="129" t="s">
        <v>184</v>
      </c>
      <c r="E284" s="35"/>
      <c r="F284" s="207">
        <f>F285+F288+F292+F295+F298</f>
        <v>60878.6</v>
      </c>
      <c r="G284" s="53">
        <f>G285+G288+G292+G295+G298</f>
        <v>12954.300000000001</v>
      </c>
      <c r="K284" s="13"/>
    </row>
    <row r="285" spans="1:11" ht="15" customHeight="1">
      <c r="A285" s="130" t="s">
        <v>185</v>
      </c>
      <c r="B285" s="57"/>
      <c r="C285" s="128"/>
      <c r="D285" s="129" t="s">
        <v>186</v>
      </c>
      <c r="E285" s="35"/>
      <c r="F285" s="207">
        <f>F286</f>
        <v>65</v>
      </c>
      <c r="G285" s="53">
        <f>G286</f>
        <v>5</v>
      </c>
      <c r="K285" s="13"/>
    </row>
    <row r="286" spans="1:11" ht="15" customHeight="1">
      <c r="A286" s="49" t="s">
        <v>73</v>
      </c>
      <c r="B286" s="138"/>
      <c r="C286" s="139"/>
      <c r="D286" s="79" t="s">
        <v>211</v>
      </c>
      <c r="E286" s="35"/>
      <c r="F286" s="207">
        <f>F287</f>
        <v>65</v>
      </c>
      <c r="G286" s="53">
        <f>G287</f>
        <v>5</v>
      </c>
      <c r="K286" s="13"/>
    </row>
    <row r="287" spans="1:11" ht="21.75" customHeight="1">
      <c r="A287" s="103" t="s">
        <v>238</v>
      </c>
      <c r="B287" s="34"/>
      <c r="C287" s="34"/>
      <c r="D287" s="79"/>
      <c r="E287" s="14" t="s">
        <v>246</v>
      </c>
      <c r="F287" s="207">
        <v>65</v>
      </c>
      <c r="G287" s="53">
        <v>5</v>
      </c>
      <c r="K287" s="13"/>
    </row>
    <row r="288" spans="1:11" ht="15" customHeight="1">
      <c r="A288" s="132" t="s">
        <v>192</v>
      </c>
      <c r="B288" s="48"/>
      <c r="C288" s="34"/>
      <c r="D288" s="79" t="s">
        <v>193</v>
      </c>
      <c r="E288" s="35"/>
      <c r="F288" s="207">
        <f>F289</f>
        <v>913.4</v>
      </c>
      <c r="G288" s="53">
        <f>G289</f>
        <v>0</v>
      </c>
      <c r="K288" s="13"/>
    </row>
    <row r="289" spans="1:11" ht="15" customHeight="1">
      <c r="A289" s="49" t="s">
        <v>73</v>
      </c>
      <c r="B289" s="138"/>
      <c r="C289" s="139"/>
      <c r="D289" s="79" t="s">
        <v>212</v>
      </c>
      <c r="E289" s="35"/>
      <c r="F289" s="207">
        <f>F290+F291</f>
        <v>913.4</v>
      </c>
      <c r="G289" s="53">
        <f>G290+G291</f>
        <v>0</v>
      </c>
      <c r="K289" s="13"/>
    </row>
    <row r="290" spans="1:11" ht="24.75" customHeight="1">
      <c r="A290" s="103" t="s">
        <v>238</v>
      </c>
      <c r="B290" s="34"/>
      <c r="C290" s="34"/>
      <c r="D290" s="79"/>
      <c r="E290" s="14" t="s">
        <v>246</v>
      </c>
      <c r="F290" s="207">
        <v>793.4</v>
      </c>
      <c r="G290" s="53">
        <v>0</v>
      </c>
      <c r="K290" s="13"/>
    </row>
    <row r="291" spans="1:11" ht="15" customHeight="1">
      <c r="A291" s="49" t="s">
        <v>115</v>
      </c>
      <c r="B291" s="48"/>
      <c r="C291" s="34"/>
      <c r="D291" s="79"/>
      <c r="E291" s="35">
        <v>340</v>
      </c>
      <c r="F291" s="207">
        <v>120</v>
      </c>
      <c r="G291" s="53">
        <v>0</v>
      </c>
      <c r="K291" s="13"/>
    </row>
    <row r="292" spans="1:11" ht="24" customHeight="1">
      <c r="A292" s="132" t="s">
        <v>202</v>
      </c>
      <c r="B292" s="48"/>
      <c r="C292" s="34"/>
      <c r="D292" s="119" t="s">
        <v>203</v>
      </c>
      <c r="E292" s="35"/>
      <c r="F292" s="207">
        <f>F293</f>
        <v>217.6</v>
      </c>
      <c r="G292" s="53">
        <f>G293</f>
        <v>0</v>
      </c>
      <c r="K292" s="13"/>
    </row>
    <row r="293" spans="1:11" ht="15" customHeight="1">
      <c r="A293" s="49" t="s">
        <v>73</v>
      </c>
      <c r="B293" s="138"/>
      <c r="C293" s="139"/>
      <c r="D293" s="79" t="s">
        <v>213</v>
      </c>
      <c r="E293" s="35"/>
      <c r="F293" s="207">
        <f>F294</f>
        <v>217.6</v>
      </c>
      <c r="G293" s="53">
        <f>G294</f>
        <v>0</v>
      </c>
      <c r="K293" s="13"/>
    </row>
    <row r="294" spans="1:11" ht="24" customHeight="1">
      <c r="A294" s="103" t="s">
        <v>238</v>
      </c>
      <c r="B294" s="34"/>
      <c r="C294" s="34"/>
      <c r="D294" s="79"/>
      <c r="E294" s="14" t="s">
        <v>246</v>
      </c>
      <c r="F294" s="207">
        <v>217.6</v>
      </c>
      <c r="G294" s="53">
        <v>0</v>
      </c>
      <c r="K294" s="13"/>
    </row>
    <row r="295" spans="1:11" ht="23.25" customHeight="1">
      <c r="A295" s="132" t="s">
        <v>214</v>
      </c>
      <c r="B295" s="48"/>
      <c r="C295" s="34"/>
      <c r="D295" s="79" t="s">
        <v>215</v>
      </c>
      <c r="E295" s="35"/>
      <c r="F295" s="207">
        <f>F296</f>
        <v>9</v>
      </c>
      <c r="G295" s="207">
        <f>G296</f>
        <v>13</v>
      </c>
      <c r="K295" s="13"/>
    </row>
    <row r="296" spans="1:11" ht="15" customHeight="1">
      <c r="A296" s="49" t="s">
        <v>73</v>
      </c>
      <c r="B296" s="138"/>
      <c r="C296" s="139"/>
      <c r="D296" s="79" t="s">
        <v>216</v>
      </c>
      <c r="E296" s="35"/>
      <c r="F296" s="207">
        <f>F297</f>
        <v>9</v>
      </c>
      <c r="G296" s="53">
        <f>G297</f>
        <v>13</v>
      </c>
      <c r="K296" s="13"/>
    </row>
    <row r="297" spans="1:11" ht="24.75" customHeight="1">
      <c r="A297" s="103" t="s">
        <v>238</v>
      </c>
      <c r="B297" s="34"/>
      <c r="C297" s="34"/>
      <c r="D297" s="79"/>
      <c r="E297" s="14" t="s">
        <v>246</v>
      </c>
      <c r="F297" s="207">
        <v>9</v>
      </c>
      <c r="G297" s="53">
        <v>13</v>
      </c>
      <c r="K297" s="13"/>
    </row>
    <row r="298" spans="1:11" ht="15" customHeight="1">
      <c r="A298" s="132" t="s">
        <v>217</v>
      </c>
      <c r="B298" s="48"/>
      <c r="C298" s="14"/>
      <c r="D298" s="79" t="s">
        <v>218</v>
      </c>
      <c r="E298" s="35"/>
      <c r="F298" s="207">
        <f>F299+F301</f>
        <v>59673.6</v>
      </c>
      <c r="G298" s="53">
        <f>G299+G301</f>
        <v>12936.300000000001</v>
      </c>
      <c r="K298" s="13"/>
    </row>
    <row r="299" spans="1:11" ht="16.5" customHeight="1">
      <c r="A299" s="49" t="s">
        <v>7</v>
      </c>
      <c r="B299" s="48"/>
      <c r="C299" s="14"/>
      <c r="D299" s="79" t="s">
        <v>219</v>
      </c>
      <c r="E299" s="35"/>
      <c r="F299" s="207">
        <f>F300</f>
        <v>57884.6</v>
      </c>
      <c r="G299" s="53">
        <f>G300</f>
        <v>12399.6</v>
      </c>
      <c r="K299" s="13"/>
    </row>
    <row r="300" spans="1:11" ht="14.25" customHeight="1">
      <c r="A300" s="103" t="s">
        <v>240</v>
      </c>
      <c r="B300" s="48"/>
      <c r="C300" s="14"/>
      <c r="D300" s="79"/>
      <c r="E300" s="35">
        <v>610</v>
      </c>
      <c r="F300" s="207">
        <v>57884.6</v>
      </c>
      <c r="G300" s="53">
        <v>12399.6</v>
      </c>
      <c r="K300" s="13"/>
    </row>
    <row r="301" spans="1:11" ht="60.75" customHeight="1">
      <c r="A301" s="49" t="s">
        <v>116</v>
      </c>
      <c r="B301" s="48"/>
      <c r="C301" s="14"/>
      <c r="D301" s="79" t="s">
        <v>220</v>
      </c>
      <c r="E301" s="35"/>
      <c r="F301" s="207">
        <f>F302</f>
        <v>1789</v>
      </c>
      <c r="G301" s="53">
        <f>G302</f>
        <v>536.7</v>
      </c>
      <c r="K301" s="13"/>
    </row>
    <row r="302" spans="1:11" ht="15.75" customHeight="1">
      <c r="A302" s="103" t="s">
        <v>240</v>
      </c>
      <c r="B302" s="48"/>
      <c r="C302" s="14"/>
      <c r="D302" s="79"/>
      <c r="E302" s="35">
        <v>610</v>
      </c>
      <c r="F302" s="207">
        <v>1789</v>
      </c>
      <c r="G302" s="53">
        <v>536.7</v>
      </c>
      <c r="K302" s="13"/>
    </row>
    <row r="303" spans="1:11" ht="25.5" customHeight="1">
      <c r="A303" s="49" t="s">
        <v>102</v>
      </c>
      <c r="B303" s="48"/>
      <c r="C303" s="34"/>
      <c r="D303" s="59" t="s">
        <v>174</v>
      </c>
      <c r="E303" s="35"/>
      <c r="F303" s="207">
        <f>F304</f>
        <v>14340.4</v>
      </c>
      <c r="G303" s="53">
        <f>G304</f>
        <v>2825.3</v>
      </c>
      <c r="K303" s="13"/>
    </row>
    <row r="304" spans="1:11" ht="17.25" customHeight="1">
      <c r="A304" s="49" t="s">
        <v>2</v>
      </c>
      <c r="B304" s="48"/>
      <c r="C304" s="34"/>
      <c r="D304" s="59" t="s">
        <v>175</v>
      </c>
      <c r="E304" s="35"/>
      <c r="F304" s="207">
        <f>F305+F306+F307</f>
        <v>14340.4</v>
      </c>
      <c r="G304" s="53">
        <f>G305+G306+G307</f>
        <v>2825.3</v>
      </c>
      <c r="K304" s="13"/>
    </row>
    <row r="305" spans="1:11" ht="14.25" customHeight="1">
      <c r="A305" s="103" t="s">
        <v>237</v>
      </c>
      <c r="B305" s="48"/>
      <c r="C305" s="34"/>
      <c r="D305" s="14"/>
      <c r="E305" s="35">
        <v>120</v>
      </c>
      <c r="F305" s="218">
        <v>13406.4</v>
      </c>
      <c r="G305" s="199">
        <v>2781.3</v>
      </c>
      <c r="K305" s="13"/>
    </row>
    <row r="306" spans="1:11" ht="25.5" customHeight="1">
      <c r="A306" s="103" t="s">
        <v>238</v>
      </c>
      <c r="B306" s="48"/>
      <c r="C306" s="34"/>
      <c r="D306" s="14"/>
      <c r="E306" s="35">
        <v>240</v>
      </c>
      <c r="F306" s="218">
        <v>345.3</v>
      </c>
      <c r="G306" s="199">
        <v>37.7</v>
      </c>
      <c r="K306" s="13"/>
    </row>
    <row r="307" spans="1:11" ht="18.75" customHeight="1">
      <c r="A307" s="104" t="s">
        <v>239</v>
      </c>
      <c r="B307" s="48"/>
      <c r="C307" s="34"/>
      <c r="D307" s="14"/>
      <c r="E307" s="35">
        <v>850</v>
      </c>
      <c r="F307" s="218">
        <v>588.7</v>
      </c>
      <c r="G307" s="199">
        <v>6.3</v>
      </c>
      <c r="K307" s="13"/>
    </row>
    <row r="308" spans="1:11" ht="15.75" customHeight="1">
      <c r="A308" s="97" t="s">
        <v>131</v>
      </c>
      <c r="B308" s="142" t="s">
        <v>129</v>
      </c>
      <c r="C308" s="97"/>
      <c r="D308" s="97"/>
      <c r="E308" s="97"/>
      <c r="F308" s="205">
        <f>F309+F323</f>
        <v>84564.1</v>
      </c>
      <c r="G308" s="205">
        <f>G309+G323</f>
        <v>22395.999999999996</v>
      </c>
      <c r="K308" s="13"/>
    </row>
    <row r="309" spans="1:11" ht="15.75" customHeight="1">
      <c r="A309" s="88" t="s">
        <v>17</v>
      </c>
      <c r="B309" s="48" t="s">
        <v>129</v>
      </c>
      <c r="C309" s="52" t="s">
        <v>42</v>
      </c>
      <c r="D309" s="69"/>
      <c r="E309" s="66"/>
      <c r="F309" s="207">
        <f>F310</f>
        <v>72645</v>
      </c>
      <c r="G309" s="207">
        <f>G310</f>
        <v>18950.399999999998</v>
      </c>
      <c r="K309" s="13"/>
    </row>
    <row r="310" spans="1:11" ht="37.5" customHeight="1">
      <c r="A310" s="134" t="s">
        <v>334</v>
      </c>
      <c r="B310" s="135"/>
      <c r="C310" s="136"/>
      <c r="D310" s="66" t="s">
        <v>152</v>
      </c>
      <c r="E310" s="14"/>
      <c r="F310" s="207">
        <f>F311+F314+F317+F320</f>
        <v>72645</v>
      </c>
      <c r="G310" s="53">
        <f>G311+G314+G317+G320</f>
        <v>18950.399999999998</v>
      </c>
      <c r="K310" s="13"/>
    </row>
    <row r="311" spans="1:11" ht="17.25" customHeight="1">
      <c r="A311" s="172" t="s">
        <v>329</v>
      </c>
      <c r="B311" s="14"/>
      <c r="C311" s="143"/>
      <c r="D311" s="66" t="s">
        <v>167</v>
      </c>
      <c r="E311" s="66"/>
      <c r="F311" s="207">
        <f>F312</f>
        <v>9700</v>
      </c>
      <c r="G311" s="53">
        <f>G312</f>
        <v>2775</v>
      </c>
      <c r="K311" s="13"/>
    </row>
    <row r="312" spans="1:11" ht="18.75" customHeight="1">
      <c r="A312" s="107" t="s">
        <v>7</v>
      </c>
      <c r="B312" s="14"/>
      <c r="C312" s="143"/>
      <c r="D312" s="66" t="s">
        <v>168</v>
      </c>
      <c r="E312" s="66"/>
      <c r="F312" s="207">
        <f>F313</f>
        <v>9700</v>
      </c>
      <c r="G312" s="53">
        <f>G313</f>
        <v>2775</v>
      </c>
      <c r="K312" s="13"/>
    </row>
    <row r="313" spans="1:11" ht="13.5" customHeight="1">
      <c r="A313" s="103" t="s">
        <v>240</v>
      </c>
      <c r="B313" s="57"/>
      <c r="C313" s="128"/>
      <c r="D313" s="79"/>
      <c r="E313" s="14" t="s">
        <v>242</v>
      </c>
      <c r="F313" s="207">
        <v>9700</v>
      </c>
      <c r="G313" s="53">
        <v>2775</v>
      </c>
      <c r="K313" s="13"/>
    </row>
    <row r="314" spans="1:11" ht="23.25" customHeight="1">
      <c r="A314" s="173" t="s">
        <v>330</v>
      </c>
      <c r="B314" s="48"/>
      <c r="C314" s="52"/>
      <c r="D314" s="66" t="s">
        <v>322</v>
      </c>
      <c r="E314" s="14"/>
      <c r="F314" s="207">
        <f>F315</f>
        <v>33664</v>
      </c>
      <c r="G314" s="53">
        <f>G315</f>
        <v>9059.9</v>
      </c>
      <c r="K314" s="13"/>
    </row>
    <row r="315" spans="1:11" ht="19.5" customHeight="1">
      <c r="A315" s="107" t="s">
        <v>7</v>
      </c>
      <c r="B315" s="48"/>
      <c r="C315" s="52"/>
      <c r="D315" s="66" t="s">
        <v>323</v>
      </c>
      <c r="E315" s="14"/>
      <c r="F315" s="207">
        <f>F316</f>
        <v>33664</v>
      </c>
      <c r="G315" s="53">
        <f>G316</f>
        <v>9059.9</v>
      </c>
      <c r="K315" s="13"/>
    </row>
    <row r="316" spans="1:11" ht="17.25" customHeight="1">
      <c r="A316" s="103" t="s">
        <v>240</v>
      </c>
      <c r="B316" s="57"/>
      <c r="C316" s="128"/>
      <c r="D316" s="79"/>
      <c r="E316" s="14" t="s">
        <v>242</v>
      </c>
      <c r="F316" s="207">
        <v>33664</v>
      </c>
      <c r="G316" s="53">
        <v>9059.9</v>
      </c>
      <c r="K316" s="13"/>
    </row>
    <row r="317" spans="1:11" ht="23.25" customHeight="1">
      <c r="A317" s="173" t="s">
        <v>331</v>
      </c>
      <c r="B317" s="48"/>
      <c r="C317" s="52"/>
      <c r="D317" s="66" t="s">
        <v>169</v>
      </c>
      <c r="E317" s="14"/>
      <c r="F317" s="207">
        <f>F318</f>
        <v>25352</v>
      </c>
      <c r="G317" s="53">
        <f>G318</f>
        <v>6456.9</v>
      </c>
      <c r="K317" s="13"/>
    </row>
    <row r="318" spans="1:11" ht="20.25" customHeight="1">
      <c r="A318" s="107" t="s">
        <v>7</v>
      </c>
      <c r="B318" s="48"/>
      <c r="C318" s="52"/>
      <c r="D318" s="66" t="s">
        <v>170</v>
      </c>
      <c r="E318" s="14"/>
      <c r="F318" s="207">
        <f>F319</f>
        <v>25352</v>
      </c>
      <c r="G318" s="53">
        <f>G319</f>
        <v>6456.9</v>
      </c>
      <c r="K318" s="13"/>
    </row>
    <row r="319" spans="1:11" ht="13.5" customHeight="1">
      <c r="A319" s="103" t="s">
        <v>240</v>
      </c>
      <c r="B319" s="57"/>
      <c r="C319" s="128"/>
      <c r="D319" s="79"/>
      <c r="E319" s="14" t="s">
        <v>242</v>
      </c>
      <c r="F319" s="207">
        <v>25352</v>
      </c>
      <c r="G319" s="53">
        <v>6456.9</v>
      </c>
      <c r="K319" s="13"/>
    </row>
    <row r="320" spans="1:11" ht="15" customHeight="1">
      <c r="A320" s="173" t="s">
        <v>156</v>
      </c>
      <c r="B320" s="14"/>
      <c r="C320" s="143"/>
      <c r="D320" s="66" t="s">
        <v>157</v>
      </c>
      <c r="E320" s="66"/>
      <c r="F320" s="207">
        <f>F321</f>
        <v>3929</v>
      </c>
      <c r="G320" s="53">
        <f>G321</f>
        <v>658.6</v>
      </c>
      <c r="K320" s="13"/>
    </row>
    <row r="321" spans="1:11" ht="24.75" customHeight="1">
      <c r="A321" s="44" t="s">
        <v>126</v>
      </c>
      <c r="B321" s="14"/>
      <c r="C321" s="143"/>
      <c r="D321" s="66" t="s">
        <v>158</v>
      </c>
      <c r="E321" s="66"/>
      <c r="F321" s="207">
        <f>F322</f>
        <v>3929</v>
      </c>
      <c r="G321" s="53">
        <f>G322</f>
        <v>658.6</v>
      </c>
      <c r="K321" s="13"/>
    </row>
    <row r="322" spans="1:11" ht="15.75" customHeight="1">
      <c r="A322" s="103" t="s">
        <v>240</v>
      </c>
      <c r="B322" s="57"/>
      <c r="C322" s="128"/>
      <c r="D322" s="79"/>
      <c r="E322" s="14" t="s">
        <v>242</v>
      </c>
      <c r="F322" s="207">
        <v>3929</v>
      </c>
      <c r="G322" s="53">
        <v>658.6</v>
      </c>
      <c r="K322" s="13"/>
    </row>
    <row r="323" spans="1:7" ht="15.75" customHeight="1">
      <c r="A323" s="88" t="s">
        <v>79</v>
      </c>
      <c r="B323" s="48" t="s">
        <v>129</v>
      </c>
      <c r="C323" s="52" t="s">
        <v>45</v>
      </c>
      <c r="D323" s="14"/>
      <c r="E323" s="14"/>
      <c r="F323" s="207">
        <f>F324</f>
        <v>11919.1</v>
      </c>
      <c r="G323" s="53">
        <f>G324</f>
        <v>3445.6</v>
      </c>
    </row>
    <row r="324" spans="1:7" ht="39" customHeight="1">
      <c r="A324" s="134" t="s">
        <v>333</v>
      </c>
      <c r="B324" s="135"/>
      <c r="C324" s="136"/>
      <c r="D324" s="66" t="s">
        <v>152</v>
      </c>
      <c r="E324" s="14"/>
      <c r="F324" s="207">
        <f>F325+F330</f>
        <v>11919.1</v>
      </c>
      <c r="G324" s="53">
        <f>G325+G330</f>
        <v>3445.6</v>
      </c>
    </row>
    <row r="325" spans="1:7" ht="17.25" customHeight="1">
      <c r="A325" s="44" t="s">
        <v>171</v>
      </c>
      <c r="B325" s="48"/>
      <c r="C325" s="48"/>
      <c r="D325" s="66" t="s">
        <v>172</v>
      </c>
      <c r="E325" s="14"/>
      <c r="F325" s="207">
        <f>SUM(F327:F329)</f>
        <v>11304.1</v>
      </c>
      <c r="G325" s="53">
        <f>SUM(G327:G329)</f>
        <v>3209.6</v>
      </c>
    </row>
    <row r="326" spans="1:7" ht="19.5" customHeight="1">
      <c r="A326" s="144" t="s">
        <v>2</v>
      </c>
      <c r="B326" s="48"/>
      <c r="C326" s="48"/>
      <c r="D326" s="66" t="s">
        <v>173</v>
      </c>
      <c r="E326" s="14"/>
      <c r="F326" s="207">
        <f>SUM(F327:F329)</f>
        <v>11304.1</v>
      </c>
      <c r="G326" s="53">
        <f>SUM(G327:G329)</f>
        <v>3209.6</v>
      </c>
    </row>
    <row r="327" spans="1:7" ht="18" customHeight="1">
      <c r="A327" s="103" t="s">
        <v>237</v>
      </c>
      <c r="B327" s="48"/>
      <c r="C327" s="34"/>
      <c r="D327" s="14"/>
      <c r="E327" s="35">
        <v>120</v>
      </c>
      <c r="F327" s="207">
        <v>10203.9</v>
      </c>
      <c r="G327" s="53">
        <v>3104.5</v>
      </c>
    </row>
    <row r="328" spans="1:7" ht="27" customHeight="1">
      <c r="A328" s="103" t="s">
        <v>238</v>
      </c>
      <c r="B328" s="48"/>
      <c r="C328" s="34"/>
      <c r="D328" s="14"/>
      <c r="E328" s="35">
        <v>240</v>
      </c>
      <c r="F328" s="207">
        <v>1063.7</v>
      </c>
      <c r="G328" s="53">
        <v>96.4</v>
      </c>
    </row>
    <row r="329" spans="1:7" ht="13.5" customHeight="1">
      <c r="A329" s="104" t="s">
        <v>239</v>
      </c>
      <c r="B329" s="48"/>
      <c r="C329" s="34"/>
      <c r="D329" s="14"/>
      <c r="E329" s="35">
        <v>850</v>
      </c>
      <c r="F329" s="207">
        <v>36.5</v>
      </c>
      <c r="G329" s="53">
        <v>8.7</v>
      </c>
    </row>
    <row r="330" spans="1:7" ht="15" customHeight="1">
      <c r="A330" s="173" t="s">
        <v>156</v>
      </c>
      <c r="B330" s="14"/>
      <c r="C330" s="143"/>
      <c r="D330" s="66" t="s">
        <v>157</v>
      </c>
      <c r="E330" s="14"/>
      <c r="F330" s="207">
        <f>F331</f>
        <v>615</v>
      </c>
      <c r="G330" s="53">
        <f>G331</f>
        <v>236</v>
      </c>
    </row>
    <row r="331" spans="1:7" ht="27" customHeight="1">
      <c r="A331" s="44" t="s">
        <v>126</v>
      </c>
      <c r="B331" s="14"/>
      <c r="C331" s="143"/>
      <c r="D331" s="66" t="s">
        <v>158</v>
      </c>
      <c r="E331" s="14"/>
      <c r="F331" s="207">
        <f>F332</f>
        <v>615</v>
      </c>
      <c r="G331" s="53">
        <f>G332</f>
        <v>236</v>
      </c>
    </row>
    <row r="332" spans="1:7" ht="27" customHeight="1">
      <c r="A332" s="103" t="s">
        <v>238</v>
      </c>
      <c r="B332" s="48"/>
      <c r="C332" s="34"/>
      <c r="D332" s="14"/>
      <c r="E332" s="35">
        <v>240</v>
      </c>
      <c r="F332" s="207">
        <v>615</v>
      </c>
      <c r="G332" s="53">
        <v>236</v>
      </c>
    </row>
    <row r="333" spans="1:7" ht="17.25" customHeight="1">
      <c r="A333" s="97" t="s">
        <v>132</v>
      </c>
      <c r="B333" s="98" t="s">
        <v>49</v>
      </c>
      <c r="C333" s="99"/>
      <c r="D333" s="100"/>
      <c r="E333" s="100"/>
      <c r="F333" s="205">
        <f>F334+F342+F354+F359</f>
        <v>224846.99999999997</v>
      </c>
      <c r="G333" s="221">
        <f>G334+G342+G354+G359</f>
        <v>53640.100000000006</v>
      </c>
    </row>
    <row r="334" spans="1:7" ht="15" customHeight="1">
      <c r="A334" s="88" t="s">
        <v>29</v>
      </c>
      <c r="B334" s="52" t="s">
        <v>49</v>
      </c>
      <c r="C334" s="52" t="s">
        <v>42</v>
      </c>
      <c r="D334" s="70"/>
      <c r="E334" s="68"/>
      <c r="F334" s="207">
        <f>F335</f>
        <v>169175.8</v>
      </c>
      <c r="G334" s="53">
        <f>G335</f>
        <v>40727.3</v>
      </c>
    </row>
    <row r="335" spans="1:7" ht="24.75" customHeight="1">
      <c r="A335" s="89" t="s">
        <v>282</v>
      </c>
      <c r="B335" s="45"/>
      <c r="C335" s="90"/>
      <c r="D335" s="66" t="s">
        <v>283</v>
      </c>
      <c r="E335" s="68"/>
      <c r="F335" s="207">
        <f>F336+F339</f>
        <v>169175.8</v>
      </c>
      <c r="G335" s="53">
        <f>G336+G339</f>
        <v>40727.3</v>
      </c>
    </row>
    <row r="336" spans="1:7" ht="38.25" customHeight="1">
      <c r="A336" s="89" t="s">
        <v>336</v>
      </c>
      <c r="B336" s="45"/>
      <c r="C336" s="90"/>
      <c r="D336" s="66" t="s">
        <v>285</v>
      </c>
      <c r="E336" s="68"/>
      <c r="F336" s="207">
        <f>F337</f>
        <v>146203.8</v>
      </c>
      <c r="G336" s="53">
        <f>G337</f>
        <v>35284.4</v>
      </c>
    </row>
    <row r="337" spans="1:7" ht="24.75" customHeight="1">
      <c r="A337" s="89" t="s">
        <v>99</v>
      </c>
      <c r="B337" s="14"/>
      <c r="C337" s="69"/>
      <c r="D337" s="66" t="s">
        <v>286</v>
      </c>
      <c r="E337" s="66"/>
      <c r="F337" s="207">
        <f>F338</f>
        <v>146203.8</v>
      </c>
      <c r="G337" s="53">
        <f>G338</f>
        <v>35284.4</v>
      </c>
    </row>
    <row r="338" spans="1:7" ht="17.25" customHeight="1">
      <c r="A338" s="44" t="s">
        <v>273</v>
      </c>
      <c r="B338" s="14"/>
      <c r="C338" s="69"/>
      <c r="D338" s="66"/>
      <c r="E338" s="66" t="s">
        <v>242</v>
      </c>
      <c r="F338" s="207">
        <v>146203.8</v>
      </c>
      <c r="G338" s="53">
        <v>35284.4</v>
      </c>
    </row>
    <row r="339" spans="1:7" ht="15.75" customHeight="1">
      <c r="A339" s="44" t="s">
        <v>287</v>
      </c>
      <c r="B339" s="14"/>
      <c r="C339" s="69"/>
      <c r="D339" s="66" t="s">
        <v>288</v>
      </c>
      <c r="E339" s="66"/>
      <c r="F339" s="207">
        <f>F340</f>
        <v>22972</v>
      </c>
      <c r="G339" s="53">
        <f>G340</f>
        <v>5442.9</v>
      </c>
    </row>
    <row r="340" spans="1:7" ht="48.75" customHeight="1">
      <c r="A340" s="71" t="s">
        <v>100</v>
      </c>
      <c r="B340" s="14"/>
      <c r="C340" s="69"/>
      <c r="D340" s="66" t="s">
        <v>289</v>
      </c>
      <c r="E340" s="66"/>
      <c r="F340" s="207">
        <f>F341</f>
        <v>22972</v>
      </c>
      <c r="G340" s="53">
        <f>G341</f>
        <v>5442.9</v>
      </c>
    </row>
    <row r="341" spans="1:7" ht="15.75" customHeight="1">
      <c r="A341" s="44" t="s">
        <v>273</v>
      </c>
      <c r="B341" s="14"/>
      <c r="C341" s="69"/>
      <c r="D341" s="66"/>
      <c r="E341" s="66" t="s">
        <v>242</v>
      </c>
      <c r="F341" s="207">
        <v>22972</v>
      </c>
      <c r="G341" s="53">
        <v>5442.9</v>
      </c>
    </row>
    <row r="342" spans="1:7" ht="18" customHeight="1">
      <c r="A342" s="88" t="s">
        <v>30</v>
      </c>
      <c r="B342" s="52" t="s">
        <v>49</v>
      </c>
      <c r="C342" s="52" t="s">
        <v>43</v>
      </c>
      <c r="D342" s="45"/>
      <c r="E342" s="45"/>
      <c r="F342" s="207">
        <f>F343</f>
        <v>34379.4</v>
      </c>
      <c r="G342" s="53">
        <f>G343</f>
        <v>8178.6</v>
      </c>
    </row>
    <row r="343" spans="1:7" ht="24" customHeight="1">
      <c r="A343" s="89" t="s">
        <v>282</v>
      </c>
      <c r="B343" s="45"/>
      <c r="C343" s="90"/>
      <c r="D343" s="66" t="s">
        <v>283</v>
      </c>
      <c r="E343" s="68"/>
      <c r="F343" s="207">
        <f>F344+F349</f>
        <v>34379.4</v>
      </c>
      <c r="G343" s="53">
        <f>G344+G349</f>
        <v>8178.6</v>
      </c>
    </row>
    <row r="344" spans="1:7" ht="27" customHeight="1">
      <c r="A344" s="89" t="s">
        <v>290</v>
      </c>
      <c r="B344" s="45"/>
      <c r="C344" s="90"/>
      <c r="D344" s="66" t="s">
        <v>291</v>
      </c>
      <c r="E344" s="68"/>
      <c r="F344" s="207">
        <f>F346+F348</f>
        <v>9694.5</v>
      </c>
      <c r="G344" s="53">
        <f>G346+G348</f>
        <v>2383.6</v>
      </c>
    </row>
    <row r="345" spans="1:7" ht="25.5" customHeight="1">
      <c r="A345" s="89" t="s">
        <v>99</v>
      </c>
      <c r="B345" s="47"/>
      <c r="C345" s="48"/>
      <c r="D345" s="66" t="s">
        <v>292</v>
      </c>
      <c r="E345" s="14"/>
      <c r="F345" s="207">
        <f>F346</f>
        <v>9534.5</v>
      </c>
      <c r="G345" s="53">
        <f>G346</f>
        <v>2383.6</v>
      </c>
    </row>
    <row r="346" spans="1:7" ht="15.75" customHeight="1">
      <c r="A346" s="44" t="s">
        <v>273</v>
      </c>
      <c r="B346" s="14"/>
      <c r="C346" s="69"/>
      <c r="D346" s="66"/>
      <c r="E346" s="66" t="s">
        <v>242</v>
      </c>
      <c r="F346" s="207">
        <v>9534.5</v>
      </c>
      <c r="G346" s="53">
        <v>2383.6</v>
      </c>
    </row>
    <row r="347" spans="1:7" ht="15.75" customHeight="1">
      <c r="A347" s="44" t="s">
        <v>7</v>
      </c>
      <c r="B347" s="14"/>
      <c r="C347" s="69"/>
      <c r="D347" s="66" t="s">
        <v>293</v>
      </c>
      <c r="E347" s="66"/>
      <c r="F347" s="207">
        <f>F348</f>
        <v>160</v>
      </c>
      <c r="G347" s="53">
        <f>G348</f>
        <v>0</v>
      </c>
    </row>
    <row r="348" spans="1:7" ht="18" customHeight="1">
      <c r="A348" s="44" t="s">
        <v>273</v>
      </c>
      <c r="B348" s="14"/>
      <c r="C348" s="69"/>
      <c r="D348" s="66"/>
      <c r="E348" s="66" t="s">
        <v>242</v>
      </c>
      <c r="F348" s="207">
        <v>160</v>
      </c>
      <c r="G348" s="53">
        <v>0</v>
      </c>
    </row>
    <row r="349" spans="1:7" ht="34.5" customHeight="1">
      <c r="A349" s="89" t="s">
        <v>284</v>
      </c>
      <c r="B349" s="45"/>
      <c r="C349" s="90"/>
      <c r="D349" s="66" t="s">
        <v>285</v>
      </c>
      <c r="E349" s="68"/>
      <c r="F349" s="207">
        <f>F350+F352</f>
        <v>24684.9</v>
      </c>
      <c r="G349" s="53">
        <f>G350+G352</f>
        <v>5795</v>
      </c>
    </row>
    <row r="350" spans="1:7" ht="17.25" customHeight="1">
      <c r="A350" s="44" t="s">
        <v>358</v>
      </c>
      <c r="B350" s="45"/>
      <c r="C350" s="90"/>
      <c r="D350" s="66" t="s">
        <v>357</v>
      </c>
      <c r="E350" s="68"/>
      <c r="F350" s="207">
        <f>F351</f>
        <v>780</v>
      </c>
      <c r="G350" s="53">
        <f>G351</f>
        <v>0</v>
      </c>
    </row>
    <row r="351" spans="1:7" ht="18.75" customHeight="1">
      <c r="A351" s="44" t="s">
        <v>273</v>
      </c>
      <c r="B351" s="45"/>
      <c r="C351" s="90"/>
      <c r="D351" s="66"/>
      <c r="E351" s="66" t="s">
        <v>242</v>
      </c>
      <c r="F351" s="207">
        <v>780</v>
      </c>
      <c r="G351" s="53">
        <v>0</v>
      </c>
    </row>
    <row r="352" spans="1:7" ht="24.75" customHeight="1">
      <c r="A352" s="89" t="s">
        <v>99</v>
      </c>
      <c r="B352" s="14"/>
      <c r="C352" s="69"/>
      <c r="D352" s="66" t="s">
        <v>286</v>
      </c>
      <c r="E352" s="66"/>
      <c r="F352" s="207">
        <f>F353</f>
        <v>23904.9</v>
      </c>
      <c r="G352" s="53">
        <f>G353</f>
        <v>5795</v>
      </c>
    </row>
    <row r="353" spans="1:7" ht="18" customHeight="1">
      <c r="A353" s="44" t="s">
        <v>273</v>
      </c>
      <c r="B353" s="14"/>
      <c r="C353" s="69"/>
      <c r="D353" s="66"/>
      <c r="E353" s="66" t="s">
        <v>242</v>
      </c>
      <c r="F353" s="207">
        <v>23904.9</v>
      </c>
      <c r="G353" s="53">
        <v>5795</v>
      </c>
    </row>
    <row r="354" spans="1:7" ht="15.75" customHeight="1">
      <c r="A354" s="91" t="s">
        <v>57</v>
      </c>
      <c r="B354" s="52" t="s">
        <v>49</v>
      </c>
      <c r="C354" s="52" t="s">
        <v>44</v>
      </c>
      <c r="D354" s="45"/>
      <c r="E354" s="45"/>
      <c r="F354" s="207">
        <f aca="true" t="shared" si="7" ref="F354:G357">F355</f>
        <v>13409.8</v>
      </c>
      <c r="G354" s="53">
        <f t="shared" si="7"/>
        <v>3228.8</v>
      </c>
    </row>
    <row r="355" spans="1:7" ht="27.75" customHeight="1">
      <c r="A355" s="89" t="s">
        <v>282</v>
      </c>
      <c r="B355" s="45"/>
      <c r="C355" s="90"/>
      <c r="D355" s="66" t="s">
        <v>283</v>
      </c>
      <c r="E355" s="45"/>
      <c r="F355" s="207">
        <f t="shared" si="7"/>
        <v>13409.8</v>
      </c>
      <c r="G355" s="53">
        <f t="shared" si="7"/>
        <v>3228.8</v>
      </c>
    </row>
    <row r="356" spans="1:7" ht="39.75" customHeight="1">
      <c r="A356" s="89" t="s">
        <v>336</v>
      </c>
      <c r="B356" s="45"/>
      <c r="C356" s="90"/>
      <c r="D356" s="66" t="s">
        <v>285</v>
      </c>
      <c r="E356" s="68"/>
      <c r="F356" s="207">
        <f t="shared" si="7"/>
        <v>13409.8</v>
      </c>
      <c r="G356" s="53">
        <f t="shared" si="7"/>
        <v>3228.8</v>
      </c>
    </row>
    <row r="357" spans="1:7" ht="24" customHeight="1">
      <c r="A357" s="89" t="s">
        <v>99</v>
      </c>
      <c r="B357" s="14"/>
      <c r="C357" s="69"/>
      <c r="D357" s="66" t="s">
        <v>286</v>
      </c>
      <c r="E357" s="66"/>
      <c r="F357" s="207">
        <f t="shared" si="7"/>
        <v>13409.8</v>
      </c>
      <c r="G357" s="53">
        <f t="shared" si="7"/>
        <v>3228.8</v>
      </c>
    </row>
    <row r="358" spans="1:7" ht="18.75" customHeight="1">
      <c r="A358" s="44" t="s">
        <v>273</v>
      </c>
      <c r="B358" s="14"/>
      <c r="C358" s="69"/>
      <c r="D358" s="66"/>
      <c r="E358" s="66" t="s">
        <v>242</v>
      </c>
      <c r="F358" s="207">
        <v>13409.8</v>
      </c>
      <c r="G358" s="53">
        <v>3228.8</v>
      </c>
    </row>
    <row r="359" spans="1:7" ht="16.5" customHeight="1">
      <c r="A359" s="88" t="s">
        <v>101</v>
      </c>
      <c r="B359" s="52" t="s">
        <v>49</v>
      </c>
      <c r="C359" s="52" t="s">
        <v>49</v>
      </c>
      <c r="D359" s="45"/>
      <c r="E359" s="45"/>
      <c r="F359" s="207">
        <f>F360</f>
        <v>7882</v>
      </c>
      <c r="G359" s="53">
        <f>G360</f>
        <v>1505.4</v>
      </c>
    </row>
    <row r="360" spans="1:7" ht="24.75" customHeight="1">
      <c r="A360" s="89" t="s">
        <v>282</v>
      </c>
      <c r="B360" s="45"/>
      <c r="C360" s="90"/>
      <c r="D360" s="66" t="s">
        <v>283</v>
      </c>
      <c r="E360" s="14"/>
      <c r="F360" s="207">
        <f>F361</f>
        <v>7882</v>
      </c>
      <c r="G360" s="53">
        <f>G361</f>
        <v>1505.4</v>
      </c>
    </row>
    <row r="361" spans="1:7" ht="16.5" customHeight="1">
      <c r="A361" s="44" t="s">
        <v>149</v>
      </c>
      <c r="B361" s="45"/>
      <c r="C361" s="90"/>
      <c r="D361" s="66" t="s">
        <v>294</v>
      </c>
      <c r="E361" s="92"/>
      <c r="F361" s="211">
        <f>F362+F365</f>
        <v>7882</v>
      </c>
      <c r="G361" s="93">
        <f>G362+G365</f>
        <v>1505.4</v>
      </c>
    </row>
    <row r="362" spans="1:7" ht="16.5" customHeight="1">
      <c r="A362" s="44" t="s">
        <v>2</v>
      </c>
      <c r="B362" s="47"/>
      <c r="C362" s="48"/>
      <c r="D362" s="14" t="s">
        <v>295</v>
      </c>
      <c r="E362" s="92"/>
      <c r="F362" s="211">
        <f>F363+F364</f>
        <v>2904</v>
      </c>
      <c r="G362" s="93">
        <f>G363+G364</f>
        <v>407.3</v>
      </c>
    </row>
    <row r="363" spans="1:7" ht="16.5" customHeight="1">
      <c r="A363" s="44" t="s">
        <v>237</v>
      </c>
      <c r="B363" s="47"/>
      <c r="C363" s="48"/>
      <c r="D363" s="14"/>
      <c r="E363" s="92" t="s">
        <v>254</v>
      </c>
      <c r="F363" s="211">
        <v>2848.2</v>
      </c>
      <c r="G363" s="93">
        <v>407.3</v>
      </c>
    </row>
    <row r="364" spans="1:7" ht="26.25" customHeight="1">
      <c r="A364" s="44" t="s">
        <v>255</v>
      </c>
      <c r="B364" s="47"/>
      <c r="C364" s="48"/>
      <c r="D364" s="14"/>
      <c r="E364" s="92" t="s">
        <v>246</v>
      </c>
      <c r="F364" s="211">
        <v>55.8</v>
      </c>
      <c r="G364" s="93">
        <v>0</v>
      </c>
    </row>
    <row r="365" spans="1:7" ht="27" customHeight="1">
      <c r="A365" s="89" t="s">
        <v>99</v>
      </c>
      <c r="B365" s="47"/>
      <c r="C365" s="48"/>
      <c r="D365" s="14" t="s">
        <v>296</v>
      </c>
      <c r="E365" s="92"/>
      <c r="F365" s="211">
        <f>F366+F367+F368</f>
        <v>4978</v>
      </c>
      <c r="G365" s="93">
        <f>G366+G367+G368</f>
        <v>1098.1000000000001</v>
      </c>
    </row>
    <row r="366" spans="1:7" ht="16.5" customHeight="1">
      <c r="A366" s="44" t="s">
        <v>237</v>
      </c>
      <c r="B366" s="47"/>
      <c r="C366" s="48"/>
      <c r="D366" s="14"/>
      <c r="E366" s="92" t="s">
        <v>254</v>
      </c>
      <c r="F366" s="211">
        <v>4020</v>
      </c>
      <c r="G366" s="93">
        <v>937.1</v>
      </c>
    </row>
    <row r="367" spans="1:7" ht="26.25" customHeight="1">
      <c r="A367" s="44" t="s">
        <v>255</v>
      </c>
      <c r="B367" s="47"/>
      <c r="C367" s="48"/>
      <c r="D367" s="14"/>
      <c r="E367" s="92" t="s">
        <v>246</v>
      </c>
      <c r="F367" s="211">
        <v>955.2</v>
      </c>
      <c r="G367" s="93">
        <v>160.3</v>
      </c>
    </row>
    <row r="368" spans="1:7" ht="14.25" customHeight="1">
      <c r="A368" s="44" t="s">
        <v>256</v>
      </c>
      <c r="B368" s="47"/>
      <c r="C368" s="48"/>
      <c r="D368" s="14"/>
      <c r="E368" s="92" t="s">
        <v>249</v>
      </c>
      <c r="F368" s="211">
        <v>2.8</v>
      </c>
      <c r="G368" s="93">
        <v>0.7</v>
      </c>
    </row>
    <row r="369" spans="1:7" ht="18" customHeight="1">
      <c r="A369" s="145" t="s">
        <v>297</v>
      </c>
      <c r="B369" s="97" t="s">
        <v>53</v>
      </c>
      <c r="C369" s="97"/>
      <c r="D369" s="97"/>
      <c r="E369" s="97"/>
      <c r="F369" s="205">
        <f>F370+F374+F402</f>
        <v>122549.59999999999</v>
      </c>
      <c r="G369" s="221">
        <f>G370+G374+G402</f>
        <v>24142</v>
      </c>
    </row>
    <row r="370" spans="1:7" ht="15" customHeight="1">
      <c r="A370" s="51" t="s">
        <v>298</v>
      </c>
      <c r="B370" s="52" t="s">
        <v>53</v>
      </c>
      <c r="C370" s="52" t="s">
        <v>42</v>
      </c>
      <c r="D370" s="36"/>
      <c r="E370" s="36"/>
      <c r="F370" s="207">
        <f aca="true" t="shared" si="8" ref="F370:G372">F371</f>
        <v>4395.7</v>
      </c>
      <c r="G370" s="53">
        <f t="shared" si="8"/>
        <v>727.1</v>
      </c>
    </row>
    <row r="371" spans="1:7" ht="15" customHeight="1">
      <c r="A371" s="46" t="s">
        <v>86</v>
      </c>
      <c r="B371" s="48"/>
      <c r="C371" s="34"/>
      <c r="D371" s="35" t="s">
        <v>180</v>
      </c>
      <c r="E371" s="35"/>
      <c r="F371" s="207">
        <f t="shared" si="8"/>
        <v>4395.7</v>
      </c>
      <c r="G371" s="53">
        <f t="shared" si="8"/>
        <v>727.1</v>
      </c>
    </row>
    <row r="372" spans="1:14" ht="58.5" customHeight="1">
      <c r="A372" s="44" t="s">
        <v>84</v>
      </c>
      <c r="B372" s="48"/>
      <c r="C372" s="34"/>
      <c r="D372" s="14" t="s">
        <v>181</v>
      </c>
      <c r="E372" s="35"/>
      <c r="F372" s="207">
        <f t="shared" si="8"/>
        <v>4395.7</v>
      </c>
      <c r="G372" s="53">
        <f t="shared" si="8"/>
        <v>727.1</v>
      </c>
      <c r="H372" s="232"/>
      <c r="I372" s="232"/>
      <c r="J372" s="17"/>
      <c r="K372" s="15"/>
      <c r="L372" s="18"/>
      <c r="M372" s="18"/>
      <c r="N372" s="18"/>
    </row>
    <row r="373" spans="1:15" ht="26.25" customHeight="1">
      <c r="A373" s="103" t="s">
        <v>235</v>
      </c>
      <c r="B373" s="48"/>
      <c r="C373" s="34"/>
      <c r="D373" s="35"/>
      <c r="E373" s="14" t="s">
        <v>236</v>
      </c>
      <c r="F373" s="207">
        <v>4395.7</v>
      </c>
      <c r="G373" s="53">
        <v>727.1</v>
      </c>
      <c r="H373" s="232"/>
      <c r="I373" s="232"/>
      <c r="J373" s="19"/>
      <c r="K373" s="21"/>
      <c r="L373" s="16"/>
      <c r="M373" s="18"/>
      <c r="N373" s="21"/>
      <c r="O373" s="21"/>
    </row>
    <row r="374" spans="1:7" ht="17.25" customHeight="1">
      <c r="A374" s="51" t="s">
        <v>94</v>
      </c>
      <c r="B374" s="52" t="s">
        <v>53</v>
      </c>
      <c r="C374" s="52" t="s">
        <v>44</v>
      </c>
      <c r="D374" s="36"/>
      <c r="E374" s="36"/>
      <c r="F374" s="53">
        <f>F375+F387+F379+F383</f>
        <v>67774.9</v>
      </c>
      <c r="G374" s="53">
        <f>G375+G387+G379+G383</f>
        <v>13130.6</v>
      </c>
    </row>
    <row r="375" spans="1:7" ht="35.25" customHeight="1">
      <c r="A375" s="44" t="s">
        <v>267</v>
      </c>
      <c r="B375" s="162"/>
      <c r="C375" s="22"/>
      <c r="D375" s="31" t="s">
        <v>268</v>
      </c>
      <c r="E375" s="28"/>
      <c r="F375" s="207">
        <f aca="true" t="shared" si="9" ref="F375:G377">F376</f>
        <v>3345.5</v>
      </c>
      <c r="G375" s="53">
        <f t="shared" si="9"/>
        <v>0</v>
      </c>
    </row>
    <row r="376" spans="1:7" ht="15" customHeight="1">
      <c r="A376" s="44" t="s">
        <v>269</v>
      </c>
      <c r="B376" s="162"/>
      <c r="C376" s="22"/>
      <c r="D376" s="31" t="s">
        <v>270</v>
      </c>
      <c r="E376" s="28"/>
      <c r="F376" s="207">
        <f t="shared" si="9"/>
        <v>3345.5</v>
      </c>
      <c r="G376" s="53">
        <f t="shared" si="9"/>
        <v>0</v>
      </c>
    </row>
    <row r="377" spans="1:7" ht="17.25" customHeight="1">
      <c r="A377" s="44" t="s">
        <v>95</v>
      </c>
      <c r="B377" s="162"/>
      <c r="C377" s="22"/>
      <c r="D377" s="31" t="s">
        <v>271</v>
      </c>
      <c r="E377" s="23"/>
      <c r="F377" s="207">
        <f t="shared" si="9"/>
        <v>3345.5</v>
      </c>
      <c r="G377" s="53">
        <f t="shared" si="9"/>
        <v>0</v>
      </c>
    </row>
    <row r="378" spans="1:7" ht="17.25" customHeight="1">
      <c r="A378" s="103" t="s">
        <v>247</v>
      </c>
      <c r="B378" s="162"/>
      <c r="C378" s="22"/>
      <c r="D378" s="24"/>
      <c r="E378" s="27" t="s">
        <v>248</v>
      </c>
      <c r="F378" s="207">
        <v>3345.5</v>
      </c>
      <c r="G378" s="53">
        <v>0</v>
      </c>
    </row>
    <row r="379" spans="1:7" ht="26.25" customHeight="1">
      <c r="A379" s="118" t="s">
        <v>332</v>
      </c>
      <c r="B379" s="184"/>
      <c r="C379" s="128"/>
      <c r="D379" s="129" t="s">
        <v>184</v>
      </c>
      <c r="E379" s="35"/>
      <c r="F379" s="207">
        <f aca="true" t="shared" si="10" ref="F379:G381">F380</f>
        <v>2850</v>
      </c>
      <c r="G379" s="53">
        <f t="shared" si="10"/>
        <v>61.5</v>
      </c>
    </row>
    <row r="380" spans="1:7" ht="17.25" customHeight="1">
      <c r="A380" s="132" t="s">
        <v>192</v>
      </c>
      <c r="B380" s="48"/>
      <c r="C380" s="14"/>
      <c r="D380" s="79" t="s">
        <v>193</v>
      </c>
      <c r="E380" s="35"/>
      <c r="F380" s="207">
        <f t="shared" si="10"/>
        <v>2850</v>
      </c>
      <c r="G380" s="53">
        <f t="shared" si="10"/>
        <v>61.5</v>
      </c>
    </row>
    <row r="381" spans="1:7" ht="17.25" customHeight="1">
      <c r="A381" s="49" t="s">
        <v>70</v>
      </c>
      <c r="B381" s="48"/>
      <c r="C381" s="14"/>
      <c r="D381" s="79" t="s">
        <v>221</v>
      </c>
      <c r="E381" s="35"/>
      <c r="F381" s="207">
        <f t="shared" si="10"/>
        <v>2850</v>
      </c>
      <c r="G381" s="53">
        <f t="shared" si="10"/>
        <v>61.5</v>
      </c>
    </row>
    <row r="382" spans="1:7" ht="14.25" customHeight="1">
      <c r="A382" s="49" t="s">
        <v>230</v>
      </c>
      <c r="B382" s="48"/>
      <c r="C382" s="34"/>
      <c r="D382" s="79"/>
      <c r="E382" s="14" t="s">
        <v>229</v>
      </c>
      <c r="F382" s="207">
        <v>2850</v>
      </c>
      <c r="G382" s="53">
        <v>61.5</v>
      </c>
    </row>
    <row r="383" spans="1:7" ht="24" customHeight="1">
      <c r="A383" s="197" t="s">
        <v>282</v>
      </c>
      <c r="B383" s="48"/>
      <c r="C383" s="34"/>
      <c r="D383" s="193" t="s">
        <v>283</v>
      </c>
      <c r="E383" s="164"/>
      <c r="F383" s="213">
        <f aca="true" t="shared" si="11" ref="F383:G385">F384</f>
        <v>919.5</v>
      </c>
      <c r="G383" s="166">
        <f t="shared" si="11"/>
        <v>0</v>
      </c>
    </row>
    <row r="384" spans="1:7" ht="33.75" customHeight="1">
      <c r="A384" s="197" t="s">
        <v>284</v>
      </c>
      <c r="B384" s="48"/>
      <c r="C384" s="34"/>
      <c r="D384" s="164" t="s">
        <v>285</v>
      </c>
      <c r="E384" s="164"/>
      <c r="F384" s="213">
        <f t="shared" si="11"/>
        <v>919.5</v>
      </c>
      <c r="G384" s="166">
        <f t="shared" si="11"/>
        <v>0</v>
      </c>
    </row>
    <row r="385" spans="1:7" ht="14.25" customHeight="1">
      <c r="A385" s="187" t="s">
        <v>27</v>
      </c>
      <c r="B385" s="48"/>
      <c r="C385" s="34"/>
      <c r="D385" s="164" t="s">
        <v>359</v>
      </c>
      <c r="E385" s="164"/>
      <c r="F385" s="213">
        <f t="shared" si="11"/>
        <v>919.5</v>
      </c>
      <c r="G385" s="166">
        <f t="shared" si="11"/>
        <v>0</v>
      </c>
    </row>
    <row r="386" spans="1:7" ht="15.75" customHeight="1">
      <c r="A386" s="187" t="s">
        <v>273</v>
      </c>
      <c r="B386" s="48"/>
      <c r="C386" s="34"/>
      <c r="D386" s="198"/>
      <c r="E386" s="198" t="s">
        <v>242</v>
      </c>
      <c r="F386" s="213">
        <v>919.5</v>
      </c>
      <c r="G386" s="166">
        <v>0</v>
      </c>
    </row>
    <row r="387" spans="1:7" ht="17.25" customHeight="1">
      <c r="A387" s="46" t="s">
        <v>86</v>
      </c>
      <c r="B387" s="48"/>
      <c r="C387" s="34"/>
      <c r="D387" s="35" t="s">
        <v>180</v>
      </c>
      <c r="E387" s="35"/>
      <c r="F387" s="207">
        <f>F388+F391+F394+F399</f>
        <v>60659.9</v>
      </c>
      <c r="G387" s="207">
        <f>G388+G391+G394+G399</f>
        <v>13069.1</v>
      </c>
    </row>
    <row r="388" spans="1:7" ht="19.5" customHeight="1">
      <c r="A388" s="44" t="s">
        <v>124</v>
      </c>
      <c r="B388" s="14"/>
      <c r="C388" s="43"/>
      <c r="D388" s="14" t="s">
        <v>316</v>
      </c>
      <c r="E388" s="14"/>
      <c r="F388" s="207">
        <f>F389+F390</f>
        <v>2500</v>
      </c>
      <c r="G388" s="53">
        <f>G389+G390</f>
        <v>395.4</v>
      </c>
    </row>
    <row r="389" spans="1:7" ht="23.25" customHeight="1">
      <c r="A389" s="103" t="s">
        <v>238</v>
      </c>
      <c r="B389" s="34"/>
      <c r="C389" s="34"/>
      <c r="D389" s="79"/>
      <c r="E389" s="14" t="s">
        <v>246</v>
      </c>
      <c r="F389" s="207">
        <v>19</v>
      </c>
      <c r="G389" s="53">
        <v>2.9</v>
      </c>
    </row>
    <row r="390" spans="1:7" ht="22.5" customHeight="1">
      <c r="A390" s="103" t="s">
        <v>247</v>
      </c>
      <c r="B390" s="48"/>
      <c r="C390" s="48"/>
      <c r="D390" s="14"/>
      <c r="E390" s="14" t="s">
        <v>248</v>
      </c>
      <c r="F390" s="207">
        <v>2481</v>
      </c>
      <c r="G390" s="53">
        <v>392.5</v>
      </c>
    </row>
    <row r="391" spans="1:7" ht="15.75" customHeight="1">
      <c r="A391" s="46" t="s">
        <v>27</v>
      </c>
      <c r="B391" s="48"/>
      <c r="C391" s="34"/>
      <c r="D391" s="35" t="s">
        <v>281</v>
      </c>
      <c r="E391" s="35"/>
      <c r="F391" s="207">
        <f>SUM(F392:F393)</f>
        <v>650</v>
      </c>
      <c r="G391" s="53">
        <f>SUM(G392:G393)</f>
        <v>0</v>
      </c>
    </row>
    <row r="392" spans="1:7" ht="24.75" customHeight="1">
      <c r="A392" s="103" t="s">
        <v>238</v>
      </c>
      <c r="B392" s="180"/>
      <c r="C392" s="34"/>
      <c r="D392" s="79"/>
      <c r="E392" s="14" t="s">
        <v>246</v>
      </c>
      <c r="F392" s="217">
        <v>250</v>
      </c>
      <c r="G392" s="159">
        <v>0</v>
      </c>
    </row>
    <row r="393" spans="1:7" ht="24.75" customHeight="1">
      <c r="A393" s="103" t="s">
        <v>235</v>
      </c>
      <c r="B393" s="163"/>
      <c r="C393" s="34"/>
      <c r="D393" s="35"/>
      <c r="E393" s="14" t="s">
        <v>236</v>
      </c>
      <c r="F393" s="207">
        <v>400</v>
      </c>
      <c r="G393" s="53"/>
    </row>
    <row r="394" spans="1:7" ht="15.75" customHeight="1">
      <c r="A394" s="30" t="s">
        <v>70</v>
      </c>
      <c r="B394" s="162"/>
      <c r="C394" s="34"/>
      <c r="D394" s="14" t="s">
        <v>182</v>
      </c>
      <c r="E394" s="35"/>
      <c r="F394" s="207">
        <f>SUM(F395:F398)</f>
        <v>10459.9</v>
      </c>
      <c r="G394" s="53">
        <f>SUM(G395:G398)</f>
        <v>1905.5</v>
      </c>
    </row>
    <row r="395" spans="1:7" ht="24.75" customHeight="1">
      <c r="A395" s="44" t="s">
        <v>255</v>
      </c>
      <c r="B395" s="162"/>
      <c r="C395" s="34"/>
      <c r="D395" s="35"/>
      <c r="E395" s="14" t="s">
        <v>246</v>
      </c>
      <c r="F395" s="207">
        <v>28</v>
      </c>
      <c r="G395" s="53">
        <v>0</v>
      </c>
    </row>
    <row r="396" spans="1:7" ht="15.75" customHeight="1">
      <c r="A396" s="103" t="s">
        <v>247</v>
      </c>
      <c r="B396" s="162"/>
      <c r="C396" s="34"/>
      <c r="D396" s="35"/>
      <c r="E396" s="14" t="s">
        <v>248</v>
      </c>
      <c r="F396" s="207">
        <v>10137.9</v>
      </c>
      <c r="G396" s="53">
        <v>1836</v>
      </c>
    </row>
    <row r="397" spans="1:7" ht="15" customHeight="1">
      <c r="A397" s="49" t="s">
        <v>230</v>
      </c>
      <c r="B397" s="163"/>
      <c r="C397" s="34"/>
      <c r="D397" s="35"/>
      <c r="E397" s="14" t="s">
        <v>229</v>
      </c>
      <c r="F397" s="207">
        <v>276</v>
      </c>
      <c r="G397" s="53">
        <v>67.5</v>
      </c>
    </row>
    <row r="398" spans="1:7" ht="15" customHeight="1">
      <c r="A398" s="104" t="s">
        <v>239</v>
      </c>
      <c r="B398" s="162"/>
      <c r="C398" s="34"/>
      <c r="D398" s="35"/>
      <c r="E398" s="14" t="s">
        <v>249</v>
      </c>
      <c r="F398" s="207">
        <v>18</v>
      </c>
      <c r="G398" s="53">
        <v>2</v>
      </c>
    </row>
    <row r="399" spans="1:7" ht="24.75" customHeight="1">
      <c r="A399" s="74" t="s">
        <v>125</v>
      </c>
      <c r="B399" s="48"/>
      <c r="C399" s="48"/>
      <c r="D399" s="14" t="s">
        <v>317</v>
      </c>
      <c r="E399" s="14"/>
      <c r="F399" s="207">
        <f>F400+F401</f>
        <v>47050</v>
      </c>
      <c r="G399" s="53">
        <f>G400+G401</f>
        <v>10768.2</v>
      </c>
    </row>
    <row r="400" spans="1:7" ht="16.5" customHeight="1">
      <c r="A400" s="103" t="s">
        <v>247</v>
      </c>
      <c r="B400" s="48"/>
      <c r="C400" s="48"/>
      <c r="D400" s="14"/>
      <c r="E400" s="14" t="s">
        <v>248</v>
      </c>
      <c r="F400" s="207">
        <v>46695</v>
      </c>
      <c r="G400" s="53">
        <v>10688</v>
      </c>
    </row>
    <row r="401" spans="1:7" ht="24.75" customHeight="1">
      <c r="A401" s="103" t="s">
        <v>238</v>
      </c>
      <c r="B401" s="34"/>
      <c r="C401" s="34"/>
      <c r="D401" s="79"/>
      <c r="E401" s="14" t="s">
        <v>246</v>
      </c>
      <c r="F401" s="207">
        <v>355</v>
      </c>
      <c r="G401" s="53">
        <v>80.2</v>
      </c>
    </row>
    <row r="402" spans="1:7" ht="14.25" customHeight="1">
      <c r="A402" s="51" t="s">
        <v>36</v>
      </c>
      <c r="B402" s="52" t="s">
        <v>53</v>
      </c>
      <c r="C402" s="52" t="s">
        <v>45</v>
      </c>
      <c r="D402" s="66"/>
      <c r="E402" s="66"/>
      <c r="F402" s="207">
        <f>F403+F406</f>
        <v>50379</v>
      </c>
      <c r="G402" s="53">
        <f>G403+G406</f>
        <v>10284.3</v>
      </c>
    </row>
    <row r="403" spans="1:7" ht="14.25" customHeight="1">
      <c r="A403" s="46" t="s">
        <v>86</v>
      </c>
      <c r="B403" s="48"/>
      <c r="C403" s="34"/>
      <c r="D403" s="35" t="s">
        <v>180</v>
      </c>
      <c r="E403" s="35"/>
      <c r="F403" s="207">
        <f>F404</f>
        <v>12319</v>
      </c>
      <c r="G403" s="53">
        <f>G404</f>
        <v>0</v>
      </c>
    </row>
    <row r="404" spans="1:7" ht="42.75" customHeight="1">
      <c r="A404" s="44" t="s">
        <v>120</v>
      </c>
      <c r="B404" s="64"/>
      <c r="C404" s="65"/>
      <c r="D404" s="60" t="s">
        <v>342</v>
      </c>
      <c r="E404" s="60"/>
      <c r="F404" s="212">
        <f>F405</f>
        <v>12319</v>
      </c>
      <c r="G404" s="156">
        <f>G405</f>
        <v>0</v>
      </c>
    </row>
    <row r="405" spans="1:7" ht="12" customHeight="1">
      <c r="A405" s="107" t="s">
        <v>244</v>
      </c>
      <c r="B405" s="64"/>
      <c r="C405" s="65"/>
      <c r="D405" s="60"/>
      <c r="E405" s="60" t="s">
        <v>245</v>
      </c>
      <c r="F405" s="212">
        <v>12319</v>
      </c>
      <c r="G405" s="156"/>
    </row>
    <row r="406" spans="1:7" ht="26.25" customHeight="1">
      <c r="A406" s="118" t="s">
        <v>332</v>
      </c>
      <c r="B406" s="57"/>
      <c r="C406" s="128"/>
      <c r="D406" s="129" t="s">
        <v>184</v>
      </c>
      <c r="E406" s="35"/>
      <c r="F406" s="207">
        <f>F407</f>
        <v>38060</v>
      </c>
      <c r="G406" s="53">
        <f>G407</f>
        <v>10284.3</v>
      </c>
    </row>
    <row r="407" spans="1:7" ht="16.5" customHeight="1">
      <c r="A407" s="130" t="s">
        <v>185</v>
      </c>
      <c r="B407" s="57"/>
      <c r="C407" s="128"/>
      <c r="D407" s="119" t="s">
        <v>186</v>
      </c>
      <c r="E407" s="35"/>
      <c r="F407" s="207">
        <f>F408</f>
        <v>38060</v>
      </c>
      <c r="G407" s="53">
        <f>G408</f>
        <v>10284.3</v>
      </c>
    </row>
    <row r="408" spans="1:7" ht="45.75" customHeight="1">
      <c r="A408" s="49" t="s">
        <v>117</v>
      </c>
      <c r="B408" s="146"/>
      <c r="C408" s="139"/>
      <c r="D408" s="59" t="s">
        <v>222</v>
      </c>
      <c r="E408" s="35"/>
      <c r="F408" s="207">
        <f>F409+F410</f>
        <v>38060</v>
      </c>
      <c r="G408" s="53">
        <f>G409+G410</f>
        <v>10284.3</v>
      </c>
    </row>
    <row r="409" spans="1:7" ht="29.25" customHeight="1">
      <c r="A409" s="103" t="s">
        <v>238</v>
      </c>
      <c r="B409" s="14"/>
      <c r="C409" s="34"/>
      <c r="D409" s="59"/>
      <c r="E409" s="35">
        <v>240</v>
      </c>
      <c r="F409" s="207">
        <v>747</v>
      </c>
      <c r="G409" s="53">
        <v>75.9</v>
      </c>
    </row>
    <row r="410" spans="1:7" ht="18" customHeight="1">
      <c r="A410" s="103" t="s">
        <v>247</v>
      </c>
      <c r="B410" s="48"/>
      <c r="C410" s="34"/>
      <c r="D410" s="79"/>
      <c r="E410" s="14" t="s">
        <v>248</v>
      </c>
      <c r="F410" s="207">
        <v>37313</v>
      </c>
      <c r="G410" s="53">
        <v>10208.4</v>
      </c>
    </row>
    <row r="411" spans="1:7" ht="15.75" customHeight="1">
      <c r="A411" s="97" t="s">
        <v>133</v>
      </c>
      <c r="B411" s="147" t="s">
        <v>46</v>
      </c>
      <c r="C411" s="147"/>
      <c r="D411" s="147"/>
      <c r="E411" s="147"/>
      <c r="F411" s="219">
        <f>F412+F428</f>
        <v>245290.09999999998</v>
      </c>
      <c r="G411" s="224">
        <f>G412+G428</f>
        <v>10703.699999999999</v>
      </c>
    </row>
    <row r="412" spans="1:7" ht="18.75" customHeight="1">
      <c r="A412" s="91" t="s">
        <v>134</v>
      </c>
      <c r="B412" s="48" t="s">
        <v>46</v>
      </c>
      <c r="C412" s="48" t="s">
        <v>42</v>
      </c>
      <c r="D412" s="14"/>
      <c r="E412" s="14"/>
      <c r="F412" s="207">
        <f>F413</f>
        <v>236992.09999999998</v>
      </c>
      <c r="G412" s="53">
        <f>G413</f>
        <v>8708.3</v>
      </c>
    </row>
    <row r="413" spans="1:7" ht="24" customHeight="1">
      <c r="A413" s="44" t="s">
        <v>356</v>
      </c>
      <c r="B413" s="137"/>
      <c r="C413" s="34"/>
      <c r="D413" s="14" t="s">
        <v>141</v>
      </c>
      <c r="E413" s="14"/>
      <c r="F413" s="207">
        <f>F414+F421</f>
        <v>236992.09999999998</v>
      </c>
      <c r="G413" s="53">
        <f>G414+G421</f>
        <v>8708.3</v>
      </c>
    </row>
    <row r="414" spans="1:7" ht="16.5" customHeight="1">
      <c r="A414" s="44" t="s">
        <v>274</v>
      </c>
      <c r="B414" s="47"/>
      <c r="C414" s="48"/>
      <c r="D414" s="14" t="s">
        <v>144</v>
      </c>
      <c r="E414" s="14"/>
      <c r="F414" s="207">
        <f>F415+F418</f>
        <v>30634.9</v>
      </c>
      <c r="G414" s="53">
        <f>G415+G418</f>
        <v>7368.9</v>
      </c>
    </row>
    <row r="415" spans="1:7" ht="17.25" customHeight="1">
      <c r="A415" s="44" t="s">
        <v>7</v>
      </c>
      <c r="B415" s="47"/>
      <c r="C415" s="48"/>
      <c r="D415" s="14" t="s">
        <v>145</v>
      </c>
      <c r="E415" s="14"/>
      <c r="F415" s="207">
        <f>F416+F417</f>
        <v>28700</v>
      </c>
      <c r="G415" s="53">
        <f>G416+G417</f>
        <v>6628</v>
      </c>
    </row>
    <row r="416" spans="1:7" ht="16.5" customHeight="1">
      <c r="A416" s="44" t="s">
        <v>240</v>
      </c>
      <c r="B416" s="47"/>
      <c r="C416" s="48"/>
      <c r="D416" s="14"/>
      <c r="E416" s="14" t="s">
        <v>242</v>
      </c>
      <c r="F416" s="207">
        <v>4400</v>
      </c>
      <c r="G416" s="53">
        <v>1078</v>
      </c>
    </row>
    <row r="417" spans="1:7" ht="14.25" customHeight="1">
      <c r="A417" s="44" t="s">
        <v>275</v>
      </c>
      <c r="B417" s="47"/>
      <c r="C417" s="48"/>
      <c r="D417" s="14"/>
      <c r="E417" s="14" t="s">
        <v>243</v>
      </c>
      <c r="F417" s="207">
        <v>24300</v>
      </c>
      <c r="G417" s="53">
        <v>5550</v>
      </c>
    </row>
    <row r="418" spans="1:7" ht="15.75" customHeight="1">
      <c r="A418" s="44" t="s">
        <v>64</v>
      </c>
      <c r="B418" s="47"/>
      <c r="C418" s="48"/>
      <c r="D418" s="14" t="s">
        <v>146</v>
      </c>
      <c r="E418" s="14"/>
      <c r="F418" s="207">
        <f>F419+F420</f>
        <v>1934.9</v>
      </c>
      <c r="G418" s="53">
        <f>G419+G420</f>
        <v>740.9</v>
      </c>
    </row>
    <row r="419" spans="1:7" ht="24.75" customHeight="1">
      <c r="A419" s="44" t="s">
        <v>255</v>
      </c>
      <c r="B419" s="47"/>
      <c r="C419" s="48"/>
      <c r="D419" s="14"/>
      <c r="E419" s="14" t="s">
        <v>246</v>
      </c>
      <c r="F419" s="207">
        <v>1584.9</v>
      </c>
      <c r="G419" s="53">
        <v>635.9</v>
      </c>
    </row>
    <row r="420" spans="1:7" ht="15.75" customHeight="1">
      <c r="A420" s="44" t="s">
        <v>115</v>
      </c>
      <c r="B420" s="47"/>
      <c r="C420" s="48"/>
      <c r="D420" s="14"/>
      <c r="E420" s="14" t="s">
        <v>276</v>
      </c>
      <c r="F420" s="207">
        <v>350</v>
      </c>
      <c r="G420" s="53">
        <v>105</v>
      </c>
    </row>
    <row r="421" spans="1:7" ht="16.5" customHeight="1">
      <c r="A421" s="44" t="s">
        <v>147</v>
      </c>
      <c r="B421" s="47"/>
      <c r="C421" s="48"/>
      <c r="D421" s="14" t="s">
        <v>148</v>
      </c>
      <c r="E421" s="14"/>
      <c r="F421" s="207">
        <f>F422+F424+F426</f>
        <v>206357.19999999998</v>
      </c>
      <c r="G421" s="53">
        <f>G422+G424+G426</f>
        <v>1339.3999999999999</v>
      </c>
    </row>
    <row r="422" spans="1:7" ht="34.5" customHeight="1">
      <c r="A422" s="187" t="s">
        <v>365</v>
      </c>
      <c r="B422" s="162"/>
      <c r="C422" s="163"/>
      <c r="D422" s="164" t="s">
        <v>366</v>
      </c>
      <c r="E422" s="164"/>
      <c r="F422" s="213">
        <f>F423</f>
        <v>189349.3</v>
      </c>
      <c r="G422" s="166">
        <f>G423</f>
        <v>0</v>
      </c>
    </row>
    <row r="423" spans="1:7" ht="15.75" customHeight="1">
      <c r="A423" s="187" t="s">
        <v>244</v>
      </c>
      <c r="B423" s="162"/>
      <c r="C423" s="163"/>
      <c r="D423" s="164"/>
      <c r="E423" s="164" t="s">
        <v>245</v>
      </c>
      <c r="F423" s="213">
        <v>189349.3</v>
      </c>
      <c r="G423" s="166">
        <v>0</v>
      </c>
    </row>
    <row r="424" spans="1:7" ht="24.75" customHeight="1">
      <c r="A424" s="44" t="s">
        <v>277</v>
      </c>
      <c r="B424" s="47"/>
      <c r="C424" s="48"/>
      <c r="D424" s="14" t="s">
        <v>278</v>
      </c>
      <c r="E424" s="14"/>
      <c r="F424" s="207">
        <f>F425</f>
        <v>10257.9</v>
      </c>
      <c r="G424" s="53">
        <f>G425</f>
        <v>274.3</v>
      </c>
    </row>
    <row r="425" spans="1:7" ht="15" customHeight="1">
      <c r="A425" s="44" t="s">
        <v>244</v>
      </c>
      <c r="B425" s="47"/>
      <c r="C425" s="48"/>
      <c r="D425" s="14"/>
      <c r="E425" s="14" t="s">
        <v>245</v>
      </c>
      <c r="F425" s="207">
        <v>10257.9</v>
      </c>
      <c r="G425" s="53">
        <v>274.3</v>
      </c>
    </row>
    <row r="426" spans="1:7" ht="25.5" customHeight="1">
      <c r="A426" s="44" t="s">
        <v>279</v>
      </c>
      <c r="B426" s="47"/>
      <c r="C426" s="48"/>
      <c r="D426" s="14" t="s">
        <v>280</v>
      </c>
      <c r="E426" s="14"/>
      <c r="F426" s="207">
        <f>F427</f>
        <v>6750</v>
      </c>
      <c r="G426" s="53">
        <f>G427</f>
        <v>1065.1</v>
      </c>
    </row>
    <row r="427" spans="1:7" ht="16.5" customHeight="1">
      <c r="A427" s="44" t="s">
        <v>244</v>
      </c>
      <c r="B427" s="48"/>
      <c r="C427" s="34"/>
      <c r="D427" s="35"/>
      <c r="E427" s="14" t="s">
        <v>245</v>
      </c>
      <c r="F427" s="207">
        <v>6750</v>
      </c>
      <c r="G427" s="53">
        <v>1065.1</v>
      </c>
    </row>
    <row r="428" spans="1:7" ht="14.25" customHeight="1">
      <c r="A428" s="88" t="s">
        <v>98</v>
      </c>
      <c r="B428" s="48" t="s">
        <v>46</v>
      </c>
      <c r="C428" s="48" t="s">
        <v>51</v>
      </c>
      <c r="D428" s="14"/>
      <c r="E428" s="14"/>
      <c r="F428" s="207">
        <f aca="true" t="shared" si="12" ref="F428:G430">F429</f>
        <v>8298</v>
      </c>
      <c r="G428" s="53">
        <f t="shared" si="12"/>
        <v>1995.4</v>
      </c>
    </row>
    <row r="429" spans="1:7" ht="26.25" customHeight="1">
      <c r="A429" s="44" t="s">
        <v>356</v>
      </c>
      <c r="B429" s="137"/>
      <c r="C429" s="34"/>
      <c r="D429" s="14" t="s">
        <v>141</v>
      </c>
      <c r="E429" s="14"/>
      <c r="F429" s="207">
        <f t="shared" si="12"/>
        <v>8298</v>
      </c>
      <c r="G429" s="53">
        <f t="shared" si="12"/>
        <v>1995.4</v>
      </c>
    </row>
    <row r="430" spans="1:7" ht="15.75" customHeight="1">
      <c r="A430" s="44" t="s">
        <v>149</v>
      </c>
      <c r="B430" s="47"/>
      <c r="C430" s="48"/>
      <c r="D430" s="14" t="s">
        <v>150</v>
      </c>
      <c r="E430" s="14"/>
      <c r="F430" s="207">
        <f t="shared" si="12"/>
        <v>8298</v>
      </c>
      <c r="G430" s="53">
        <f t="shared" si="12"/>
        <v>1995.4</v>
      </c>
    </row>
    <row r="431" spans="1:7" ht="16.5" customHeight="1">
      <c r="A431" s="44" t="s">
        <v>2</v>
      </c>
      <c r="B431" s="47"/>
      <c r="C431" s="48"/>
      <c r="D431" s="14" t="s">
        <v>151</v>
      </c>
      <c r="E431" s="14"/>
      <c r="F431" s="207">
        <f>SUM(F432:F434)</f>
        <v>8298</v>
      </c>
      <c r="G431" s="53">
        <f>SUM(G432:G434)</f>
        <v>1995.4</v>
      </c>
    </row>
    <row r="432" spans="1:7" ht="16.5" customHeight="1">
      <c r="A432" s="44" t="s">
        <v>237</v>
      </c>
      <c r="B432" s="47"/>
      <c r="C432" s="48"/>
      <c r="D432" s="14"/>
      <c r="E432" s="14" t="s">
        <v>254</v>
      </c>
      <c r="F432" s="207">
        <v>7519.2</v>
      </c>
      <c r="G432" s="53">
        <v>1777.9</v>
      </c>
    </row>
    <row r="433" spans="1:7" ht="24.75" customHeight="1">
      <c r="A433" s="44" t="s">
        <v>255</v>
      </c>
      <c r="B433" s="47"/>
      <c r="C433" s="48"/>
      <c r="D433" s="14"/>
      <c r="E433" s="14" t="s">
        <v>246</v>
      </c>
      <c r="F433" s="207">
        <v>769.2</v>
      </c>
      <c r="G433" s="53">
        <v>217.5</v>
      </c>
    </row>
    <row r="434" spans="1:7" ht="15" customHeight="1">
      <c r="A434" s="44" t="s">
        <v>256</v>
      </c>
      <c r="B434" s="47"/>
      <c r="C434" s="48"/>
      <c r="D434" s="14"/>
      <c r="E434" s="14" t="s">
        <v>249</v>
      </c>
      <c r="F434" s="207">
        <v>9.6</v>
      </c>
      <c r="G434" s="53">
        <v>0</v>
      </c>
    </row>
    <row r="435" spans="1:7" ht="17.25" customHeight="1">
      <c r="A435" s="148" t="s">
        <v>80</v>
      </c>
      <c r="B435" s="148" t="s">
        <v>59</v>
      </c>
      <c r="C435" s="148"/>
      <c r="D435" s="148"/>
      <c r="E435" s="148"/>
      <c r="F435" s="220">
        <f aca="true" t="shared" si="13" ref="F435:G438">F436</f>
        <v>42000</v>
      </c>
      <c r="G435" s="225">
        <f t="shared" si="13"/>
        <v>7108.2</v>
      </c>
    </row>
    <row r="436" spans="1:7" ht="24" customHeight="1">
      <c r="A436" s="51" t="s">
        <v>319</v>
      </c>
      <c r="B436" s="48" t="s">
        <v>59</v>
      </c>
      <c r="C436" s="48" t="s">
        <v>42</v>
      </c>
      <c r="D436" s="14"/>
      <c r="E436" s="14"/>
      <c r="F436" s="209">
        <f t="shared" si="13"/>
        <v>42000</v>
      </c>
      <c r="G436" s="155">
        <f t="shared" si="13"/>
        <v>7108.2</v>
      </c>
    </row>
    <row r="437" spans="1:7" ht="16.5" customHeight="1">
      <c r="A437" s="46" t="s">
        <v>86</v>
      </c>
      <c r="B437" s="48"/>
      <c r="C437" s="34"/>
      <c r="D437" s="35" t="s">
        <v>180</v>
      </c>
      <c r="E437" s="35"/>
      <c r="F437" s="207">
        <f t="shared" si="13"/>
        <v>42000</v>
      </c>
      <c r="G437" s="53">
        <f t="shared" si="13"/>
        <v>7108.2</v>
      </c>
    </row>
    <row r="438" spans="1:7" ht="15" customHeight="1">
      <c r="A438" s="30" t="s">
        <v>65</v>
      </c>
      <c r="B438" s="47"/>
      <c r="C438" s="34"/>
      <c r="D438" s="14" t="s">
        <v>318</v>
      </c>
      <c r="E438" s="35"/>
      <c r="F438" s="207">
        <f t="shared" si="13"/>
        <v>42000</v>
      </c>
      <c r="G438" s="53">
        <f t="shared" si="13"/>
        <v>7108.2</v>
      </c>
    </row>
    <row r="439" spans="1:7" ht="16.5" customHeight="1">
      <c r="A439" s="30" t="s">
        <v>96</v>
      </c>
      <c r="B439" s="47"/>
      <c r="C439" s="34"/>
      <c r="D439" s="35"/>
      <c r="E439" s="14" t="s">
        <v>97</v>
      </c>
      <c r="F439" s="207">
        <v>42000</v>
      </c>
      <c r="G439" s="53">
        <v>7108.2</v>
      </c>
    </row>
    <row r="440" spans="1:7" ht="15" customHeight="1">
      <c r="A440" s="75" t="s">
        <v>54</v>
      </c>
      <c r="B440" s="72"/>
      <c r="C440" s="73"/>
      <c r="D440" s="14"/>
      <c r="E440" s="14"/>
      <c r="F440" s="160">
        <f>F9+F74+F86+F105+F136+F184+F189+F308+F333+F369+F411+F435</f>
        <v>3408011.5000000005</v>
      </c>
      <c r="G440" s="160">
        <f>G9+G74+G86+G105+G136+G184+G189+G308+G333+G369+G411+G435</f>
        <v>650523.4999999999</v>
      </c>
    </row>
    <row r="441" spans="1:7" ht="36" customHeight="1">
      <c r="A441" s="3"/>
      <c r="B441" s="9"/>
      <c r="C441" s="10"/>
      <c r="D441" s="11"/>
      <c r="E441" s="11"/>
      <c r="F441" s="11"/>
      <c r="G441" s="12"/>
    </row>
    <row r="442" spans="3:7" ht="15">
      <c r="C442" s="176"/>
      <c r="E442" s="202"/>
      <c r="F442" s="202"/>
      <c r="G442" s="177"/>
    </row>
  </sheetData>
  <sheetProtection/>
  <mergeCells count="5">
    <mergeCell ref="H255:J255"/>
    <mergeCell ref="A5:G5"/>
    <mergeCell ref="E1:G1"/>
    <mergeCell ref="E2:G2"/>
    <mergeCell ref="E3:G3"/>
  </mergeCells>
  <printOptions horizontalCentered="1"/>
  <pageMargins left="0.1968503937007874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2014-04-16T11:26:28Z</cp:lastPrinted>
  <dcterms:created xsi:type="dcterms:W3CDTF">2007-06-21T04:52:44Z</dcterms:created>
  <dcterms:modified xsi:type="dcterms:W3CDTF">2014-06-09T05:54:48Z</dcterms:modified>
  <cp:category/>
  <cp:version/>
  <cp:contentType/>
  <cp:contentStatus/>
</cp:coreProperties>
</file>