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9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'Лист1'!$A$2:$X$87</definedName>
  </definedNames>
  <calcPr fullCalcOnLoad="1"/>
</workbook>
</file>

<file path=xl/sharedStrings.xml><?xml version="1.0" encoding="utf-8"?>
<sst xmlns="http://schemas.openxmlformats.org/spreadsheetml/2006/main" count="110" uniqueCount="97">
  <si>
    <t>Адрес МКД</t>
  </si>
  <si>
    <t>Год завершение последнего капитального ремонта</t>
  </si>
  <si>
    <t>Виды, установленные Законом Московской области</t>
  </si>
  <si>
    <t>год</t>
  </si>
  <si>
    <t>Вид конструктивного элемента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</si>
  <si>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</si>
  <si>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</si>
  <si>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руб.</t>
  </si>
  <si>
    <t>кв.м.</t>
  </si>
  <si>
    <t>Стоимость капитального ремонта               ВСЕГО</t>
  </si>
  <si>
    <t>г. Электросталь, ул. Советская, д. 17</t>
  </si>
  <si>
    <t>г. Электросталь, пр.  Ленина, д. 24</t>
  </si>
  <si>
    <t>г. Электросталь, ул. Расковой, д. 5</t>
  </si>
  <si>
    <t>г. Электросталь, ул. Расковой, д. 9</t>
  </si>
  <si>
    <t>г. Электросталь, ул. Чернышевского, д. 10</t>
  </si>
  <si>
    <t>г. Электросталь, ул. Чернышевского, д. 10а</t>
  </si>
  <si>
    <t>г. Электросталь, ул. Чернышевского, д. 11а</t>
  </si>
  <si>
    <t>г. Электросталь, ул. Чернышевского, д. 8</t>
  </si>
  <si>
    <t>г. Электросталь, ул. Расковой, д. 7</t>
  </si>
  <si>
    <t>г. Электросталь, ул. Чернышевского, д. 11</t>
  </si>
  <si>
    <t>г. Электросталь, ул. Чернышевского, д. 12</t>
  </si>
  <si>
    <t>г. Электросталь, ул. Чернышевского, д. 13</t>
  </si>
  <si>
    <t>г. Электросталь, ул. Чернышевского, д. 14</t>
  </si>
  <si>
    <t>г. Электросталь, ул. Чернышевского, д. 3</t>
  </si>
  <si>
    <t>г. Электросталь, ул. Чернышевского, д.  4</t>
  </si>
  <si>
    <t>г. Электросталь, ул. Чернышевского, д. 5</t>
  </si>
  <si>
    <t>г. Электросталь, ул. Чернышевского, д. 7</t>
  </si>
  <si>
    <t>г. Электросталь, ул. Чернышевского, д. 9</t>
  </si>
  <si>
    <t>г. Электросталь, пр. Ленина, д. 16</t>
  </si>
  <si>
    <t>г. Электросталь, ул. Расковой, д. 3</t>
  </si>
  <si>
    <t>г. Электросталь, ул. Советская, д. 10/2</t>
  </si>
  <si>
    <t>г. Электросталь, ул. Советская, д.  4/1</t>
  </si>
  <si>
    <t>г. Электросталь, ул. Расковой, д.  11</t>
  </si>
  <si>
    <t>г. Электросталь, ул. Расковой, д. 15</t>
  </si>
  <si>
    <t>г. Электросталь, ул. Расковой, д. 17</t>
  </si>
  <si>
    <t>г. Электросталь, ул. Чернышевского, д. 12а</t>
  </si>
  <si>
    <t>г. Электросталь, ул. Октябрьская, д. 18а</t>
  </si>
  <si>
    <t>г. Электросталь, ул. Парковая, д. 17</t>
  </si>
  <si>
    <t>г. Электросталь, ул. Парковая, д. 19</t>
  </si>
  <si>
    <t>г.  Электросталь, ул. Расковой, д. 21</t>
  </si>
  <si>
    <t>г.  Электросталь, ул. Чернышевского, д. 15</t>
  </si>
  <si>
    <t>г. Электросталь, ул. Чернышевского, д. 17</t>
  </si>
  <si>
    <t>г. Электросталь, ул. Чернышевского, д. 19</t>
  </si>
  <si>
    <t>г. Электросталь, ул. Чернышевского, д. 24</t>
  </si>
  <si>
    <t>г. Электросталь, ул. Чернышевского, д. 9а</t>
  </si>
  <si>
    <t>г. Электросталь, Фрязевское шоссе, д. 118</t>
  </si>
  <si>
    <t>г. Электросталь, ул. Николаева, д. 10</t>
  </si>
  <si>
    <t>г. Электросталь, ул. Николаева, д. 12</t>
  </si>
  <si>
    <t>г. Электросталь, ул. Николаева, д. 22</t>
  </si>
  <si>
    <t>г. Электросталь, ул. Николаева, д. 6</t>
  </si>
  <si>
    <t>г. Электросталь, ул. Николаева, д. 8</t>
  </si>
  <si>
    <t>г. Электросталь, ул. Парковая, д. 15</t>
  </si>
  <si>
    <t>г. Электросталь, ул. Парковая, д. 21</t>
  </si>
  <si>
    <t>г. Электросталь, ул. Расковой, д. 13</t>
  </si>
  <si>
    <t>г. Электросталь,ул.Советская, д. 6/2</t>
  </si>
  <si>
    <t>г. Электростадь, ул. Чернышевского, д. 20</t>
  </si>
  <si>
    <t>г. Электростадь, ул. Чернышевского, д. 21</t>
  </si>
  <si>
    <t>г. Электростадь, ул. Чернышевского, д. 23</t>
  </si>
  <si>
    <t>г. Электростадь, ул. Чернышевского, д. 25</t>
  </si>
  <si>
    <t>г. Электросталь, Фрязевское шоссе, д. 100</t>
  </si>
  <si>
    <t>г. Электросталь, пр-д Расковой, д. 18</t>
  </si>
  <si>
    <t>г. Электросталь, пр-д Расковой, д. 22</t>
  </si>
  <si>
    <t>г. Электросталь, пр-д Расковой, д. 32</t>
  </si>
  <si>
    <t>г. Электросталь, пр-д Расковой, д. 34</t>
  </si>
  <si>
    <t>г. Электросталь, пр. Ленина д. 18</t>
  </si>
  <si>
    <t>г. Электросталь, пр. Ленина д. 20</t>
  </si>
  <si>
    <t>г. Электросталь, пр. Ленина, д. 22</t>
  </si>
  <si>
    <t>г. Электросталь, пр. Ленина, д. 22а</t>
  </si>
  <si>
    <t>г. Электросталь, ул. Николаева, д. 14</t>
  </si>
  <si>
    <t>г. Электросталь, ул. Николаева, д. 16</t>
  </si>
  <si>
    <t>г. Электросталь, ул. Николаева, д. 18</t>
  </si>
  <si>
    <t>г. Электросталь, ул. Николаева, д. 20</t>
  </si>
  <si>
    <t>г. Электросталь, ул. Николаева, д. 4</t>
  </si>
  <si>
    <t>Замена стропильной системы</t>
  </si>
  <si>
    <t>Ремонт чердачного помещения</t>
  </si>
  <si>
    <t>кв.м. кровли</t>
  </si>
  <si>
    <t>Краткосрочный план  реализации региональной программы Московской области «Проведение капитального ремонта общего имущества в многоквартирных домах, расположенных на территории Московской области, на 2014-2038 годы» на территории городского округа Электросталь Московской области в 2016 году</t>
  </si>
  <si>
    <t>ед.</t>
  </si>
  <si>
    <t>г. Электросталь, ул. Жулябина, д.18</t>
  </si>
  <si>
    <t>г. Электросталь, Ногинское ш., д. 18</t>
  </si>
  <si>
    <t>г. Электросталь, ул.Тевосяна, д.40а</t>
  </si>
  <si>
    <t>Электросталь Московской области</t>
  </si>
  <si>
    <t>Замена балконных плит</t>
  </si>
  <si>
    <t>кв.</t>
  </si>
  <si>
    <t>г. Электросталь, ул. Жулябина, д.22</t>
  </si>
  <si>
    <t>г. Электросталь,  ул. Юбилейная,  д. 5а</t>
  </si>
  <si>
    <t>г. Электросталь,  ул. Юбилейная,  д. 3</t>
  </si>
  <si>
    <t>г. Электросталь, ул.Восточная, д.4б</t>
  </si>
  <si>
    <t>ПРИЛОЖЕНИЕ</t>
  </si>
  <si>
    <t xml:space="preserve"> к постановлению Администрации городского округа</t>
  </si>
  <si>
    <t>от 08.04.2015 № 255/5</t>
  </si>
  <si>
    <t>Перечень многоквартирных домов, предлагаемых для включения в региональную программу "Проведение капитального общего имущества в многоквартирных домах, расположенных на территории Московской области,                                                                                                                                                                                                                                                               на 2014-2038 годы" на территории городского округа Электросталь Московской области в 2016 году, указан в приложении №1 к краткосрочному плану реализации региональной программы Московской области</t>
  </si>
  <si>
    <t>Замена оконных и балконных блоков в местах общего пользования</t>
  </si>
  <si>
    <t>Ремонт крыши</t>
  </si>
  <si>
    <t xml:space="preserve"> Ремонт фасада</t>
  </si>
  <si>
    <t>Ремонт фундамента многоквартирного дома</t>
  </si>
  <si>
    <t>№ п/п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</si>
</sst>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_р_."/>
    <numFmt numFmtId="166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2" xfId="52" applyFont="1" applyFill="1" applyBorder="1" applyAlignment="1" applyProtection="1">
      <alignment horizontal="center" vertical="center" wrapText="1"/>
      <protection/>
    </xf>
    <xf numFmtId="4" fontId="3" fillId="33" borderId="10" xfId="52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4" fontId="3" fillId="33" borderId="14" xfId="52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4" fontId="3" fillId="0" borderId="10" xfId="52" applyNumberFormat="1" applyFont="1" applyFill="1" applyBorder="1" applyAlignment="1" applyProtection="1">
      <alignment horizontal="center" vertical="center" wrapText="1"/>
      <protection/>
    </xf>
    <xf numFmtId="3" fontId="3" fillId="33" borderId="10" xfId="52" applyNumberFormat="1" applyFont="1" applyFill="1" applyBorder="1" applyAlignment="1" applyProtection="1">
      <alignment horizontal="center" vertical="center" wrapText="1"/>
      <protection/>
    </xf>
    <xf numFmtId="3" fontId="3" fillId="33" borderId="14" xfId="52" applyNumberFormat="1" applyFont="1" applyFill="1" applyBorder="1" applyAlignment="1" applyProtection="1">
      <alignment horizontal="center" vertical="center" wrapText="1"/>
      <protection/>
    </xf>
    <xf numFmtId="4" fontId="3" fillId="0" borderId="10" xfId="52" applyNumberFormat="1" applyFont="1" applyFill="1" applyBorder="1" applyAlignment="1" applyProtection="1">
      <alignment horizontal="center" vertical="center"/>
      <protection/>
    </xf>
    <xf numFmtId="3" fontId="3" fillId="0" borderId="10" xfId="52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33" borderId="15" xfId="52" applyNumberFormat="1" applyFont="1" applyFill="1" applyBorder="1" applyAlignment="1" applyProtection="1">
      <alignment horizontal="center" vertical="center" wrapText="1"/>
      <protection/>
    </xf>
    <xf numFmtId="4" fontId="3" fillId="0" borderId="13" xfId="52" applyNumberFormat="1" applyFont="1" applyFill="1" applyBorder="1" applyAlignment="1" applyProtection="1">
      <alignment horizontal="center" vertical="center" wrapText="1"/>
      <protection/>
    </xf>
    <xf numFmtId="3" fontId="3" fillId="33" borderId="15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3" fillId="33" borderId="10" xfId="52" applyNumberFormat="1" applyFont="1" applyFill="1" applyBorder="1" applyAlignment="1" applyProtection="1">
      <alignment horizontal="center" vertical="center" wrapText="1"/>
      <protection/>
    </xf>
    <xf numFmtId="164" fontId="9" fillId="34" borderId="10" xfId="52" applyNumberFormat="1" applyFont="1" applyFill="1" applyBorder="1" applyAlignment="1" applyProtection="1">
      <alignment horizontal="center" wrapText="1"/>
      <protection/>
    </xf>
    <xf numFmtId="2" fontId="9" fillId="34" borderId="10" xfId="52" applyNumberFormat="1" applyFont="1" applyFill="1" applyBorder="1" applyAlignment="1" applyProtection="1">
      <alignment horizontal="center" wrapText="1"/>
      <protection/>
    </xf>
    <xf numFmtId="0" fontId="9" fillId="34" borderId="10" xfId="52" applyFont="1" applyFill="1" applyBorder="1" applyAlignment="1" applyProtection="1">
      <alignment horizontal="center" wrapText="1"/>
      <protection/>
    </xf>
    <xf numFmtId="0" fontId="8" fillId="33" borderId="12" xfId="52" applyFont="1" applyFill="1" applyBorder="1" applyAlignment="1" applyProtection="1">
      <alignment horizontal="center" vertical="center" wrapText="1"/>
      <protection/>
    </xf>
    <xf numFmtId="4" fontId="3" fillId="33" borderId="12" xfId="52" applyNumberFormat="1" applyFont="1" applyFill="1" applyBorder="1" applyAlignment="1" applyProtection="1">
      <alignment horizontal="center" vertical="center" wrapText="1"/>
      <protection/>
    </xf>
    <xf numFmtId="164" fontId="9" fillId="34" borderId="10" xfId="52" applyNumberFormat="1" applyFont="1" applyFill="1" applyBorder="1" applyAlignment="1" applyProtection="1">
      <alignment horizontal="center" wrapText="1"/>
      <protection/>
    </xf>
    <xf numFmtId="4" fontId="3" fillId="34" borderId="10" xfId="52" applyNumberFormat="1" applyFont="1" applyFill="1" applyBorder="1" applyAlignment="1" applyProtection="1">
      <alignment wrapText="1"/>
      <protection/>
    </xf>
    <xf numFmtId="2" fontId="9" fillId="34" borderId="10" xfId="52" applyNumberFormat="1" applyFont="1" applyFill="1" applyBorder="1" applyAlignment="1" applyProtection="1">
      <alignment horizontal="center" wrapText="1"/>
      <protection/>
    </xf>
    <xf numFmtId="0" fontId="9" fillId="34" borderId="10" xfId="52" applyFont="1" applyFill="1" applyBorder="1" applyAlignment="1" applyProtection="1">
      <alignment horizontal="center" wrapText="1"/>
      <protection/>
    </xf>
    <xf numFmtId="2" fontId="3" fillId="34" borderId="10" xfId="52" applyNumberFormat="1" applyFont="1" applyFill="1" applyBorder="1" applyAlignment="1" applyProtection="1">
      <alignment horizontal="center" wrapText="1"/>
      <protection/>
    </xf>
    <xf numFmtId="0" fontId="3" fillId="34" borderId="10" xfId="52" applyFont="1" applyFill="1" applyBorder="1" applyAlignment="1" applyProtection="1">
      <alignment horizontal="center" wrapText="1"/>
      <protection/>
    </xf>
    <xf numFmtId="0" fontId="5" fillId="34" borderId="10" xfId="52" applyFont="1" applyFill="1" applyBorder="1" applyAlignment="1" applyProtection="1">
      <alignment horizontal="center" wrapText="1"/>
      <protection/>
    </xf>
    <xf numFmtId="0" fontId="5" fillId="34" borderId="10" xfId="52" applyFont="1" applyFill="1" applyBorder="1" applyAlignment="1" applyProtection="1">
      <alignment wrapText="1"/>
      <protection/>
    </xf>
    <xf numFmtId="0" fontId="10" fillId="34" borderId="10" xfId="52" applyFont="1" applyFill="1" applyBorder="1" applyAlignment="1" applyProtection="1">
      <alignment wrapText="1"/>
      <protection/>
    </xf>
    <xf numFmtId="164" fontId="5" fillId="34" borderId="10" xfId="52" applyNumberFormat="1" applyFont="1" applyFill="1" applyBorder="1" applyAlignment="1" applyProtection="1">
      <alignment horizontal="center" wrapText="1"/>
      <protection/>
    </xf>
    <xf numFmtId="0" fontId="11" fillId="34" borderId="10" xfId="52" applyFont="1" applyFill="1" applyBorder="1" applyAlignment="1" applyProtection="1">
      <alignment wrapText="1"/>
      <protection/>
    </xf>
    <xf numFmtId="4" fontId="3" fillId="34" borderId="10" xfId="52" applyNumberFormat="1" applyFont="1" applyFill="1" applyBorder="1" applyAlignment="1" applyProtection="1">
      <alignment horizontal="center" wrapText="1"/>
      <protection/>
    </xf>
    <xf numFmtId="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0" fontId="9" fillId="33" borderId="12" xfId="52" applyFont="1" applyFill="1" applyBorder="1" applyAlignment="1" applyProtection="1">
      <alignment vertical="center" wrapText="1" shrinkToFit="1"/>
      <protection/>
    </xf>
    <xf numFmtId="4" fontId="3" fillId="0" borderId="11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0" fontId="9" fillId="33" borderId="17" xfId="52" applyFont="1" applyFill="1" applyBorder="1" applyAlignment="1" applyProtection="1">
      <alignment vertical="center" wrapText="1" shrinkToFit="1"/>
      <protection/>
    </xf>
    <xf numFmtId="0" fontId="3" fillId="33" borderId="17" xfId="52" applyFont="1" applyFill="1" applyBorder="1" applyAlignment="1" applyProtection="1">
      <alignment horizontal="center" vertical="center" wrapText="1"/>
      <protection/>
    </xf>
    <xf numFmtId="4" fontId="3" fillId="33" borderId="17" xfId="52" applyNumberFormat="1" applyFont="1" applyFill="1" applyBorder="1" applyAlignment="1" applyProtection="1">
      <alignment horizontal="center" vertical="center" wrapText="1"/>
      <protection/>
    </xf>
    <xf numFmtId="0" fontId="3" fillId="33" borderId="10" xfId="52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left"/>
    </xf>
    <xf numFmtId="0" fontId="3" fillId="33" borderId="10" xfId="52" applyFont="1" applyFill="1" applyBorder="1" applyAlignment="1" applyProtection="1">
      <alignment horizontal="left" vertical="center" wrapText="1" shrinkToFit="1"/>
      <protection/>
    </xf>
    <xf numFmtId="0" fontId="3" fillId="33" borderId="12" xfId="52" applyFont="1" applyFill="1" applyBorder="1" applyAlignment="1" applyProtection="1">
      <alignment horizontal="left" vertical="center" wrapText="1" shrinkToFit="1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/>
    </xf>
    <xf numFmtId="4" fontId="4" fillId="33" borderId="10" xfId="52" applyNumberFormat="1" applyFont="1" applyFill="1" applyBorder="1" applyAlignment="1" applyProtection="1">
      <alignment horizontal="center" vertical="center" wrapText="1"/>
      <protection/>
    </xf>
    <xf numFmtId="4" fontId="4" fillId="0" borderId="10" xfId="52" applyNumberFormat="1" applyFont="1" applyFill="1" applyBorder="1" applyAlignment="1" applyProtection="1">
      <alignment horizontal="center" vertical="center" wrapText="1"/>
      <protection/>
    </xf>
    <xf numFmtId="4" fontId="4" fillId="0" borderId="13" xfId="52" applyNumberFormat="1" applyFont="1" applyFill="1" applyBorder="1" applyAlignment="1" applyProtection="1">
      <alignment horizontal="center" vertical="center" wrapText="1"/>
      <protection/>
    </xf>
    <xf numFmtId="4" fontId="9" fillId="0" borderId="10" xfId="52" applyNumberFormat="1" applyFont="1" applyFill="1" applyBorder="1" applyAlignment="1" applyProtection="1">
      <alignment horizontal="center" wrapText="1"/>
      <protection/>
    </xf>
    <xf numFmtId="4" fontId="3" fillId="0" borderId="10" xfId="52" applyNumberFormat="1" applyFont="1" applyFill="1" applyBorder="1" applyAlignment="1" applyProtection="1">
      <alignment wrapText="1"/>
      <protection/>
    </xf>
    <xf numFmtId="4" fontId="4" fillId="0" borderId="11" xfId="52" applyNumberFormat="1" applyFont="1" applyFill="1" applyBorder="1" applyAlignment="1" applyProtection="1">
      <alignment horizontal="center" vertical="center" wrapText="1"/>
      <protection/>
    </xf>
    <xf numFmtId="4" fontId="4" fillId="34" borderId="10" xfId="0" applyNumberFormat="1" applyFont="1" applyFill="1" applyBorder="1" applyAlignment="1">
      <alignment horizontal="center" vertical="center"/>
    </xf>
    <xf numFmtId="4" fontId="4" fillId="33" borderId="14" xfId="52" applyNumberFormat="1" applyFont="1" applyFill="1" applyBorder="1" applyAlignment="1" applyProtection="1">
      <alignment horizontal="center" vertical="center" wrapText="1"/>
      <protection/>
    </xf>
    <xf numFmtId="4" fontId="4" fillId="0" borderId="18" xfId="52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horizontal="center" vertical="center"/>
    </xf>
    <xf numFmtId="0" fontId="9" fillId="33" borderId="10" xfId="52" applyFont="1" applyFill="1" applyBorder="1" applyAlignment="1" applyProtection="1">
      <alignment vertical="center" wrapText="1" shrinkToFit="1"/>
      <protection/>
    </xf>
    <xf numFmtId="4" fontId="3" fillId="33" borderId="19" xfId="52" applyNumberFormat="1" applyFont="1" applyFill="1" applyBorder="1" applyAlignment="1" applyProtection="1">
      <alignment horizontal="center" vertical="center" wrapText="1"/>
      <protection/>
    </xf>
    <xf numFmtId="4" fontId="3" fillId="0" borderId="11" xfId="52" applyNumberFormat="1" applyFont="1" applyFill="1" applyBorder="1" applyAlignment="1" applyProtection="1">
      <alignment horizontal="center" vertical="center" wrapText="1"/>
      <protection/>
    </xf>
    <xf numFmtId="2" fontId="9" fillId="34" borderId="11" xfId="52" applyNumberFormat="1" applyFont="1" applyFill="1" applyBorder="1" applyAlignment="1" applyProtection="1">
      <alignment horizontal="center" wrapText="1"/>
      <protection/>
    </xf>
    <xf numFmtId="3" fontId="3" fillId="33" borderId="17" xfId="52" applyNumberFormat="1" applyFont="1" applyFill="1" applyBorder="1" applyAlignment="1" applyProtection="1">
      <alignment horizontal="center" vertical="center" wrapText="1"/>
      <protection/>
    </xf>
    <xf numFmtId="0" fontId="3" fillId="33" borderId="17" xfId="52" applyFont="1" applyFill="1" applyBorder="1" applyAlignment="1" applyProtection="1">
      <alignment horizontal="left" vertical="center" wrapText="1" shrinkToFit="1"/>
      <protection/>
    </xf>
    <xf numFmtId="0" fontId="3" fillId="33" borderId="10" xfId="53" applyFont="1" applyFill="1" applyBorder="1" applyAlignment="1" applyProtection="1">
      <alignment horizontal="left" vertical="center" wrapText="1" shrinkToFit="1"/>
      <protection/>
    </xf>
    <xf numFmtId="0" fontId="9" fillId="33" borderId="12" xfId="52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4" borderId="10" xfId="52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4" fillId="0" borderId="23" xfId="0" applyFont="1" applyBorder="1" applyAlignment="1">
      <alignment horizontal="center" vertical="top" wrapText="1"/>
    </xf>
    <xf numFmtId="0" fontId="3" fillId="0" borderId="11" xfId="52" applyFont="1" applyFill="1" applyBorder="1" applyAlignment="1" applyProtection="1">
      <alignment horizontal="center" vertical="center" wrapText="1"/>
      <protection/>
    </xf>
    <xf numFmtId="0" fontId="3" fillId="0" borderId="24" xfId="52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89"/>
  <sheetViews>
    <sheetView tabSelected="1" zoomScalePageLayoutView="0" workbookViewId="0" topLeftCell="A1">
      <selection activeCell="A6" sqref="A6:V6"/>
    </sheetView>
  </sheetViews>
  <sheetFormatPr defaultColWidth="9.140625" defaultRowHeight="15"/>
  <cols>
    <col min="1" max="1" width="4.8515625" style="0" customWidth="1"/>
    <col min="2" max="2" width="43.28125" style="0" customWidth="1"/>
    <col min="3" max="3" width="6.8515625" style="0" customWidth="1"/>
    <col min="4" max="4" width="9.140625" style="0" customWidth="1"/>
    <col min="5" max="5" width="17.421875" style="0" customWidth="1"/>
    <col min="6" max="6" width="15.00390625" style="0" customWidth="1"/>
    <col min="7" max="7" width="6.421875" style="0" customWidth="1"/>
    <col min="8" max="8" width="14.00390625" style="0" customWidth="1"/>
    <col min="9" max="9" width="10.421875" style="0" customWidth="1"/>
    <col min="10" max="10" width="15.421875" style="0" customWidth="1"/>
    <col min="11" max="11" width="12.28125" style="0" customWidth="1"/>
    <col min="12" max="12" width="14.28125" style="0" bestFit="1" customWidth="1"/>
    <col min="13" max="13" width="13.140625" style="0" customWidth="1"/>
    <col min="14" max="14" width="14.00390625" style="0" customWidth="1"/>
    <col min="15" max="15" width="9.421875" style="0" bestFit="1" customWidth="1"/>
    <col min="16" max="18" width="12.8515625" style="0" customWidth="1"/>
    <col min="19" max="19" width="11.140625" style="0" customWidth="1"/>
    <col min="20" max="20" width="11.28125" style="0" customWidth="1"/>
    <col min="21" max="21" width="9.421875" style="0" bestFit="1" customWidth="1"/>
    <col min="22" max="22" width="15.00390625" style="0" customWidth="1"/>
  </cols>
  <sheetData>
    <row r="1" spans="1:22" ht="15.75" customHeight="1">
      <c r="A1" s="1"/>
      <c r="B1" s="1"/>
      <c r="C1" s="1"/>
      <c r="D1" s="1"/>
      <c r="E1" s="1"/>
      <c r="F1" s="2"/>
      <c r="G1" s="2"/>
      <c r="H1" s="2"/>
      <c r="I1" s="2"/>
      <c r="J1" s="1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2" ht="15" customHeight="1">
      <c r="A2" s="1"/>
      <c r="B2" s="1"/>
      <c r="C2" s="1"/>
      <c r="D2" s="1"/>
      <c r="E2" s="1"/>
      <c r="F2" s="2"/>
      <c r="G2" s="2"/>
      <c r="H2" s="2"/>
      <c r="I2" s="2"/>
      <c r="J2" s="1"/>
      <c r="L2" s="75"/>
      <c r="M2" s="75"/>
      <c r="N2" s="75"/>
      <c r="O2" s="75"/>
      <c r="P2" s="75"/>
      <c r="Q2" s="75"/>
      <c r="R2" s="75"/>
      <c r="S2" s="74" t="s">
        <v>88</v>
      </c>
      <c r="T2" s="75"/>
      <c r="U2" s="75"/>
      <c r="V2" s="75"/>
    </row>
    <row r="3" spans="1:22" ht="15.75">
      <c r="A3" s="1"/>
      <c r="B3" s="1"/>
      <c r="C3" s="1"/>
      <c r="D3" s="1"/>
      <c r="E3" s="1"/>
      <c r="F3" s="2"/>
      <c r="G3" s="2"/>
      <c r="H3" s="2"/>
      <c r="I3" s="2"/>
      <c r="J3" s="1"/>
      <c r="L3" s="75"/>
      <c r="M3" s="75"/>
      <c r="N3" s="75"/>
      <c r="O3" s="75"/>
      <c r="P3" s="75"/>
      <c r="Q3" s="75"/>
      <c r="R3" s="75"/>
      <c r="S3" s="74" t="s">
        <v>89</v>
      </c>
      <c r="T3" s="75"/>
      <c r="U3" s="75"/>
      <c r="V3" s="75"/>
    </row>
    <row r="4" spans="1:21" ht="15.75">
      <c r="A4" s="1"/>
      <c r="B4" s="1"/>
      <c r="C4" s="1"/>
      <c r="D4" s="1"/>
      <c r="E4" s="1"/>
      <c r="F4" s="2"/>
      <c r="G4" s="2"/>
      <c r="H4" s="2"/>
      <c r="I4" s="2"/>
      <c r="J4" s="1"/>
      <c r="K4" s="74"/>
      <c r="L4" s="74"/>
      <c r="M4" s="74"/>
      <c r="N4" s="74"/>
      <c r="O4" s="74"/>
      <c r="P4" s="74"/>
      <c r="Q4" s="74"/>
      <c r="R4" s="74"/>
      <c r="S4" s="74" t="s">
        <v>81</v>
      </c>
      <c r="T4" s="77"/>
      <c r="U4" s="74"/>
    </row>
    <row r="5" spans="1:22" ht="16.5" customHeight="1">
      <c r="A5" s="1"/>
      <c r="B5" s="1"/>
      <c r="C5" s="1"/>
      <c r="D5" s="1"/>
      <c r="E5" s="1"/>
      <c r="F5" s="2"/>
      <c r="G5" s="2"/>
      <c r="H5" s="2"/>
      <c r="I5" s="2"/>
      <c r="J5" s="1"/>
      <c r="L5" s="76"/>
      <c r="M5" s="76"/>
      <c r="N5" s="76"/>
      <c r="O5" s="76"/>
      <c r="P5" s="76"/>
      <c r="Q5" s="76"/>
      <c r="R5" s="76"/>
      <c r="S5" s="74" t="s">
        <v>90</v>
      </c>
      <c r="T5" s="76"/>
      <c r="U5" s="76"/>
      <c r="V5" s="76"/>
    </row>
    <row r="6" spans="1:22" s="4" customFormat="1" ht="33.75" customHeight="1">
      <c r="A6" s="114" t="s">
        <v>76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</row>
    <row r="7" spans="1:22" s="35" customFormat="1" ht="60.75" customHeight="1">
      <c r="A7" s="107" t="s">
        <v>96</v>
      </c>
      <c r="B7" s="107" t="s">
        <v>0</v>
      </c>
      <c r="C7" s="103" t="s">
        <v>1</v>
      </c>
      <c r="D7" s="103"/>
      <c r="E7" s="111" t="s">
        <v>9</v>
      </c>
      <c r="F7" s="110" t="s">
        <v>2</v>
      </c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</row>
    <row r="8" spans="1:22" s="35" customFormat="1" ht="115.5" customHeight="1">
      <c r="A8" s="108"/>
      <c r="B8" s="108"/>
      <c r="C8" s="111" t="s">
        <v>3</v>
      </c>
      <c r="D8" s="111" t="s">
        <v>4</v>
      </c>
      <c r="E8" s="112"/>
      <c r="F8" s="3" t="s">
        <v>5</v>
      </c>
      <c r="G8" s="103" t="s">
        <v>6</v>
      </c>
      <c r="H8" s="103"/>
      <c r="I8" s="103" t="s">
        <v>93</v>
      </c>
      <c r="J8" s="103"/>
      <c r="K8" s="115" t="s">
        <v>73</v>
      </c>
      <c r="L8" s="116"/>
      <c r="M8" s="104" t="s">
        <v>74</v>
      </c>
      <c r="N8" s="104"/>
      <c r="O8" s="103" t="s">
        <v>94</v>
      </c>
      <c r="P8" s="103"/>
      <c r="Q8" s="101" t="s">
        <v>82</v>
      </c>
      <c r="R8" s="102"/>
      <c r="S8" s="105" t="s">
        <v>92</v>
      </c>
      <c r="T8" s="106"/>
      <c r="U8" s="101" t="s">
        <v>95</v>
      </c>
      <c r="V8" s="102"/>
    </row>
    <row r="9" spans="1:22" s="4" customFormat="1" ht="15.75" customHeight="1">
      <c r="A9" s="109"/>
      <c r="B9" s="109"/>
      <c r="C9" s="112"/>
      <c r="D9" s="112"/>
      <c r="E9" s="5" t="s">
        <v>7</v>
      </c>
      <c r="F9" s="5" t="s">
        <v>7</v>
      </c>
      <c r="G9" s="5" t="s">
        <v>77</v>
      </c>
      <c r="H9" s="5" t="s">
        <v>7</v>
      </c>
      <c r="I9" s="5" t="s">
        <v>75</v>
      </c>
      <c r="J9" s="5" t="s">
        <v>7</v>
      </c>
      <c r="K9" s="5" t="s">
        <v>75</v>
      </c>
      <c r="L9" s="5" t="s">
        <v>7</v>
      </c>
      <c r="M9" s="5" t="s">
        <v>8</v>
      </c>
      <c r="N9" s="5" t="s">
        <v>7</v>
      </c>
      <c r="O9" s="5" t="s">
        <v>8</v>
      </c>
      <c r="P9" s="5" t="s">
        <v>7</v>
      </c>
      <c r="Q9" s="5" t="s">
        <v>83</v>
      </c>
      <c r="R9" s="5" t="s">
        <v>7</v>
      </c>
      <c r="S9" s="5" t="s">
        <v>8</v>
      </c>
      <c r="T9" s="5" t="s">
        <v>7</v>
      </c>
      <c r="U9" s="5" t="s">
        <v>8</v>
      </c>
      <c r="V9" s="5" t="s">
        <v>7</v>
      </c>
    </row>
    <row r="10" spans="1:22" s="34" customFormat="1" ht="15.75" customHeight="1">
      <c r="A10" s="6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  <c r="R10" s="5">
        <v>18</v>
      </c>
      <c r="S10" s="5">
        <v>19</v>
      </c>
      <c r="T10" s="5">
        <v>20</v>
      </c>
      <c r="U10" s="5">
        <v>21</v>
      </c>
      <c r="V10" s="5">
        <v>22</v>
      </c>
    </row>
    <row r="11" spans="1:22" s="34" customFormat="1" ht="22.5" customHeight="1">
      <c r="A11" s="5">
        <v>1</v>
      </c>
      <c r="B11" s="63" t="s">
        <v>10</v>
      </c>
      <c r="C11" s="7"/>
      <c r="D11" s="7"/>
      <c r="E11" s="78">
        <f aca="true" t="shared" si="0" ref="E11:E20">F11+H11+J11+L11+N11+P11+T11+V11</f>
        <v>16325513.6232</v>
      </c>
      <c r="F11" s="9">
        <v>6257702.32</v>
      </c>
      <c r="G11" s="5"/>
      <c r="H11" s="10"/>
      <c r="I11" s="44">
        <v>2048</v>
      </c>
      <c r="J11" s="48">
        <v>3971072</v>
      </c>
      <c r="K11" s="49">
        <v>2048</v>
      </c>
      <c r="L11" s="50">
        <v>2734080</v>
      </c>
      <c r="M11" s="54">
        <v>1706.74</v>
      </c>
      <c r="N11" s="60">
        <f>M11*1278.68</f>
        <v>2182374.3032</v>
      </c>
      <c r="O11" s="11"/>
      <c r="P11" s="11"/>
      <c r="Q11" s="11"/>
      <c r="R11" s="11"/>
      <c r="S11" s="11"/>
      <c r="T11" s="11"/>
      <c r="U11" s="11">
        <v>565</v>
      </c>
      <c r="V11" s="9">
        <v>1180285</v>
      </c>
    </row>
    <row r="12" spans="1:22" s="34" customFormat="1" ht="31.5" customHeight="1">
      <c r="A12" s="5">
        <v>2</v>
      </c>
      <c r="B12" s="63" t="s">
        <v>11</v>
      </c>
      <c r="C12" s="7"/>
      <c r="D12" s="7"/>
      <c r="E12" s="78">
        <f t="shared" si="0"/>
        <v>11952582.056000002</v>
      </c>
      <c r="F12" s="9">
        <v>3510890.8</v>
      </c>
      <c r="G12" s="5"/>
      <c r="H12" s="10"/>
      <c r="I12" s="44">
        <v>1451</v>
      </c>
      <c r="J12" s="48">
        <v>2093793</v>
      </c>
      <c r="K12" s="49">
        <v>1451</v>
      </c>
      <c r="L12" s="50">
        <v>1937085</v>
      </c>
      <c r="M12" s="54">
        <v>1079.2</v>
      </c>
      <c r="N12" s="60">
        <f>M12*1278.68</f>
        <v>1379951.4560000002</v>
      </c>
      <c r="O12" s="11">
        <v>2225</v>
      </c>
      <c r="P12" s="9">
        <v>2908075</v>
      </c>
      <c r="Q12" s="9"/>
      <c r="R12" s="9"/>
      <c r="S12" s="11">
        <v>16.4</v>
      </c>
      <c r="T12" s="65">
        <v>122786.79999999999</v>
      </c>
      <c r="U12" s="11"/>
      <c r="V12" s="9"/>
    </row>
    <row r="13" spans="1:22" s="34" customFormat="1" ht="20.25" customHeight="1">
      <c r="A13" s="5">
        <v>3</v>
      </c>
      <c r="B13" s="63" t="s">
        <v>12</v>
      </c>
      <c r="C13" s="7"/>
      <c r="D13" s="7"/>
      <c r="E13" s="78">
        <f t="shared" si="0"/>
        <v>2639941.36</v>
      </c>
      <c r="F13" s="12">
        <v>759691.96</v>
      </c>
      <c r="G13" s="5"/>
      <c r="H13" s="9"/>
      <c r="I13" s="45">
        <v>443.1</v>
      </c>
      <c r="J13" s="48">
        <v>639393.3</v>
      </c>
      <c r="K13" s="51">
        <v>443.1</v>
      </c>
      <c r="L13" s="50">
        <v>591538.5</v>
      </c>
      <c r="M13" s="55"/>
      <c r="N13" s="60"/>
      <c r="O13" s="9">
        <v>496.8</v>
      </c>
      <c r="P13" s="9">
        <v>649317.6</v>
      </c>
      <c r="Q13" s="9"/>
      <c r="R13" s="9"/>
      <c r="S13" s="9"/>
      <c r="T13" s="9"/>
      <c r="U13" s="11"/>
      <c r="V13" s="9"/>
    </row>
    <row r="14" spans="1:22" s="34" customFormat="1" ht="21" customHeight="1">
      <c r="A14" s="5">
        <v>4</v>
      </c>
      <c r="B14" s="63" t="s">
        <v>13</v>
      </c>
      <c r="C14" s="7"/>
      <c r="D14" s="7"/>
      <c r="E14" s="78">
        <f t="shared" si="0"/>
        <v>4828118.3</v>
      </c>
      <c r="F14" s="8">
        <v>1438114.4</v>
      </c>
      <c r="G14" s="5"/>
      <c r="H14" s="12"/>
      <c r="I14" s="45">
        <v>845</v>
      </c>
      <c r="J14" s="48">
        <v>1219335</v>
      </c>
      <c r="K14" s="51">
        <v>845</v>
      </c>
      <c r="L14" s="50">
        <v>1128075</v>
      </c>
      <c r="M14" s="56"/>
      <c r="N14" s="60"/>
      <c r="O14" s="9">
        <v>797.7</v>
      </c>
      <c r="P14" s="9">
        <v>1042593.9</v>
      </c>
      <c r="Q14" s="9"/>
      <c r="R14" s="9"/>
      <c r="S14" s="9"/>
      <c r="T14" s="9"/>
      <c r="U14" s="11"/>
      <c r="V14" s="9"/>
    </row>
    <row r="15" spans="1:22" s="34" customFormat="1" ht="23.25" customHeight="1">
      <c r="A15" s="5">
        <v>5</v>
      </c>
      <c r="B15" s="63" t="s">
        <v>14</v>
      </c>
      <c r="C15" s="7"/>
      <c r="D15" s="7"/>
      <c r="E15" s="78">
        <f t="shared" si="0"/>
        <v>3024152.62</v>
      </c>
      <c r="F15" s="8">
        <v>799146.4</v>
      </c>
      <c r="G15" s="5"/>
      <c r="H15" s="12"/>
      <c r="I15" s="46">
        <v>394.63</v>
      </c>
      <c r="J15" s="48">
        <v>569451.09</v>
      </c>
      <c r="K15" s="52">
        <v>394.63</v>
      </c>
      <c r="L15" s="50">
        <v>526831.05</v>
      </c>
      <c r="M15" s="56"/>
      <c r="N15" s="60"/>
      <c r="O15" s="9">
        <v>748.84</v>
      </c>
      <c r="P15" s="9">
        <v>978733.88</v>
      </c>
      <c r="Q15" s="9"/>
      <c r="R15" s="9"/>
      <c r="S15" s="9"/>
      <c r="T15" s="9"/>
      <c r="U15" s="11">
        <v>71.8</v>
      </c>
      <c r="V15" s="9">
        <v>149990.19999999998</v>
      </c>
    </row>
    <row r="16" spans="1:22" s="34" customFormat="1" ht="22.5" customHeight="1">
      <c r="A16" s="5">
        <v>6</v>
      </c>
      <c r="B16" s="63" t="s">
        <v>15</v>
      </c>
      <c r="C16" s="7"/>
      <c r="D16" s="7"/>
      <c r="E16" s="78">
        <f t="shared" si="0"/>
        <v>2971091.54</v>
      </c>
      <c r="F16" s="12">
        <v>794758</v>
      </c>
      <c r="G16" s="5"/>
      <c r="H16" s="12"/>
      <c r="I16" s="46">
        <v>394.63</v>
      </c>
      <c r="J16" s="48">
        <v>569451.09</v>
      </c>
      <c r="K16" s="52">
        <v>394.63</v>
      </c>
      <c r="L16" s="50">
        <v>526831.05</v>
      </c>
      <c r="M16" s="56"/>
      <c r="N16" s="60"/>
      <c r="O16" s="9">
        <v>711.6</v>
      </c>
      <c r="P16" s="9">
        <v>930061.2000000001</v>
      </c>
      <c r="Q16" s="9"/>
      <c r="R16" s="9"/>
      <c r="S16" s="9"/>
      <c r="T16" s="9"/>
      <c r="U16" s="11">
        <v>71.8</v>
      </c>
      <c r="V16" s="9">
        <v>149990.19999999998</v>
      </c>
    </row>
    <row r="17" spans="1:22" s="34" customFormat="1" ht="23.25" customHeight="1">
      <c r="A17" s="5">
        <v>7</v>
      </c>
      <c r="B17" s="63" t="s">
        <v>16</v>
      </c>
      <c r="C17" s="7"/>
      <c r="D17" s="7"/>
      <c r="E17" s="78">
        <f t="shared" si="0"/>
        <v>2114413.28</v>
      </c>
      <c r="F17" s="13">
        <v>663996.8</v>
      </c>
      <c r="G17" s="5"/>
      <c r="H17" s="9"/>
      <c r="I17" s="45">
        <v>256.5</v>
      </c>
      <c r="J17" s="48">
        <v>370129.5</v>
      </c>
      <c r="K17" s="51">
        <v>256.5</v>
      </c>
      <c r="L17" s="50">
        <v>342427.5</v>
      </c>
      <c r="M17" s="56"/>
      <c r="N17" s="60"/>
      <c r="O17" s="9">
        <v>454.74</v>
      </c>
      <c r="P17" s="9">
        <v>594345.18</v>
      </c>
      <c r="Q17" s="9"/>
      <c r="R17" s="9"/>
      <c r="S17" s="9"/>
      <c r="T17" s="9"/>
      <c r="U17" s="11">
        <v>68.7</v>
      </c>
      <c r="V17" s="9">
        <v>143514.30000000002</v>
      </c>
    </row>
    <row r="18" spans="1:22" s="34" customFormat="1" ht="24" customHeight="1">
      <c r="A18" s="5">
        <v>8</v>
      </c>
      <c r="B18" s="63" t="s">
        <v>17</v>
      </c>
      <c r="C18" s="7"/>
      <c r="D18" s="7"/>
      <c r="E18" s="78">
        <f t="shared" si="0"/>
        <v>2795370.14</v>
      </c>
      <c r="F18" s="13">
        <v>788924.8</v>
      </c>
      <c r="G18" s="5"/>
      <c r="H18" s="9"/>
      <c r="I18" s="46">
        <v>395.88</v>
      </c>
      <c r="J18" s="48">
        <v>571254.84</v>
      </c>
      <c r="K18" s="52">
        <v>395.88</v>
      </c>
      <c r="L18" s="50">
        <v>528499.8</v>
      </c>
      <c r="M18" s="56"/>
      <c r="N18" s="60"/>
      <c r="O18" s="9">
        <v>578.8</v>
      </c>
      <c r="P18" s="9">
        <v>756491.6</v>
      </c>
      <c r="Q18" s="9"/>
      <c r="R18" s="9"/>
      <c r="S18" s="9"/>
      <c r="T18" s="9"/>
      <c r="U18" s="11">
        <v>71.9</v>
      </c>
      <c r="V18" s="9">
        <v>150199.1</v>
      </c>
    </row>
    <row r="19" spans="1:22" s="34" customFormat="1" ht="21.75" customHeight="1">
      <c r="A19" s="5">
        <v>9</v>
      </c>
      <c r="B19" s="63" t="s">
        <v>18</v>
      </c>
      <c r="C19" s="7"/>
      <c r="D19" s="7"/>
      <c r="E19" s="78">
        <f t="shared" si="0"/>
        <v>2632471.2</v>
      </c>
      <c r="F19" s="14">
        <v>750510.8</v>
      </c>
      <c r="G19" s="15"/>
      <c r="H19" s="14"/>
      <c r="I19" s="45">
        <v>436</v>
      </c>
      <c r="J19" s="48">
        <v>629148</v>
      </c>
      <c r="K19" s="51">
        <v>436</v>
      </c>
      <c r="L19" s="50">
        <v>582060</v>
      </c>
      <c r="M19" s="56"/>
      <c r="N19" s="60"/>
      <c r="O19" s="14">
        <v>513.2</v>
      </c>
      <c r="P19" s="14">
        <v>670752.4</v>
      </c>
      <c r="Q19" s="14"/>
      <c r="R19" s="14"/>
      <c r="S19" s="14"/>
      <c r="T19" s="14"/>
      <c r="U19" s="16"/>
      <c r="V19" s="14"/>
    </row>
    <row r="20" spans="1:22" s="34" customFormat="1" ht="24.75" customHeight="1">
      <c r="A20" s="5">
        <v>10</v>
      </c>
      <c r="B20" s="63" t="s">
        <v>19</v>
      </c>
      <c r="C20" s="7"/>
      <c r="D20" s="7"/>
      <c r="E20" s="78">
        <f t="shared" si="0"/>
        <v>4895306.06</v>
      </c>
      <c r="F20" s="14">
        <v>1416604.12</v>
      </c>
      <c r="G20" s="15"/>
      <c r="H20" s="14"/>
      <c r="I20" s="45">
        <v>734.9</v>
      </c>
      <c r="J20" s="48">
        <v>1060460.7</v>
      </c>
      <c r="K20" s="51">
        <v>734.9</v>
      </c>
      <c r="L20" s="50">
        <v>981091.5</v>
      </c>
      <c r="M20" s="56"/>
      <c r="N20" s="60"/>
      <c r="O20" s="14">
        <v>910.61</v>
      </c>
      <c r="P20" s="14">
        <v>1190167.27</v>
      </c>
      <c r="Q20" s="14"/>
      <c r="R20" s="14"/>
      <c r="S20" s="14"/>
      <c r="T20" s="14"/>
      <c r="U20" s="16">
        <v>118.23</v>
      </c>
      <c r="V20" s="14">
        <v>246982.47</v>
      </c>
    </row>
    <row r="21" spans="1:22" s="34" customFormat="1" ht="21.75" customHeight="1">
      <c r="A21" s="5">
        <v>11</v>
      </c>
      <c r="B21" s="63" t="s">
        <v>20</v>
      </c>
      <c r="C21" s="7"/>
      <c r="D21" s="7"/>
      <c r="E21" s="78">
        <f>F21+J21+L21+P21+V21</f>
        <v>2414612.06</v>
      </c>
      <c r="F21" s="14">
        <v>671806</v>
      </c>
      <c r="G21" s="15"/>
      <c r="H21" s="14"/>
      <c r="I21" s="46">
        <v>360.83</v>
      </c>
      <c r="J21" s="48">
        <v>520677.69</v>
      </c>
      <c r="K21" s="52">
        <v>360.83</v>
      </c>
      <c r="L21" s="50">
        <v>481708.05</v>
      </c>
      <c r="M21" s="56"/>
      <c r="N21" s="60"/>
      <c r="O21" s="14">
        <v>456.06</v>
      </c>
      <c r="P21" s="14">
        <v>596070.42</v>
      </c>
      <c r="Q21" s="14"/>
      <c r="R21" s="14"/>
      <c r="S21" s="14"/>
      <c r="T21" s="14"/>
      <c r="U21" s="16">
        <v>69.1</v>
      </c>
      <c r="V21" s="14">
        <v>144349.9</v>
      </c>
    </row>
    <row r="22" spans="1:22" s="34" customFormat="1" ht="24" customHeight="1">
      <c r="A22" s="5">
        <v>12</v>
      </c>
      <c r="B22" s="63" t="s">
        <v>21</v>
      </c>
      <c r="C22" s="47"/>
      <c r="D22" s="47"/>
      <c r="E22" s="78">
        <f aca="true" t="shared" si="1" ref="E22:E36">F22+H22+J22+L22+N22+P22+T22+V22</f>
        <v>2404650.3600000003</v>
      </c>
      <c r="F22" s="84">
        <v>668904.4</v>
      </c>
      <c r="G22" s="15"/>
      <c r="H22" s="14"/>
      <c r="I22" s="46">
        <v>359.06</v>
      </c>
      <c r="J22" s="48">
        <v>518123.58</v>
      </c>
      <c r="K22" s="52">
        <v>359.06</v>
      </c>
      <c r="L22" s="50">
        <v>479345.1</v>
      </c>
      <c r="M22" s="57"/>
      <c r="N22" s="60"/>
      <c r="O22" s="14">
        <v>454.74</v>
      </c>
      <c r="P22" s="14">
        <v>594345.18</v>
      </c>
      <c r="Q22" s="14"/>
      <c r="R22" s="14"/>
      <c r="S22" s="14"/>
      <c r="T22" s="14"/>
      <c r="U22" s="16">
        <v>68.9</v>
      </c>
      <c r="V22" s="14">
        <v>143932.1</v>
      </c>
    </row>
    <row r="23" spans="1:22" s="34" customFormat="1" ht="25.5" customHeight="1">
      <c r="A23" s="5">
        <v>13</v>
      </c>
      <c r="B23" s="63" t="s">
        <v>22</v>
      </c>
      <c r="C23" s="7"/>
      <c r="D23" s="7"/>
      <c r="E23" s="78">
        <f t="shared" si="1"/>
        <v>2120362.88</v>
      </c>
      <c r="F23" s="85">
        <v>669946.4</v>
      </c>
      <c r="G23" s="15"/>
      <c r="H23" s="14"/>
      <c r="I23" s="45">
        <v>256.5</v>
      </c>
      <c r="J23" s="48">
        <v>370129.5</v>
      </c>
      <c r="K23" s="51">
        <v>256.5</v>
      </c>
      <c r="L23" s="50">
        <v>342427.5</v>
      </c>
      <c r="M23" s="56"/>
      <c r="N23" s="60"/>
      <c r="O23" s="14">
        <v>454.74</v>
      </c>
      <c r="P23" s="14">
        <v>594345.18</v>
      </c>
      <c r="Q23" s="14"/>
      <c r="R23" s="14"/>
      <c r="S23" s="14"/>
      <c r="T23" s="14"/>
      <c r="U23" s="16">
        <v>68.7</v>
      </c>
      <c r="V23" s="14">
        <v>143514.30000000002</v>
      </c>
    </row>
    <row r="24" spans="1:22" s="34" customFormat="1" ht="33" customHeight="1">
      <c r="A24" s="5">
        <v>14</v>
      </c>
      <c r="B24" s="63" t="s">
        <v>23</v>
      </c>
      <c r="C24" s="7"/>
      <c r="D24" s="7"/>
      <c r="E24" s="78">
        <f t="shared" si="1"/>
        <v>2382395.34</v>
      </c>
      <c r="F24" s="78">
        <v>669344.4</v>
      </c>
      <c r="G24" s="15"/>
      <c r="H24" s="14"/>
      <c r="I24" s="46">
        <v>357.75</v>
      </c>
      <c r="J24" s="48">
        <v>516233.25</v>
      </c>
      <c r="K24" s="52">
        <v>357.75</v>
      </c>
      <c r="L24" s="50">
        <v>477596.25</v>
      </c>
      <c r="M24" s="56"/>
      <c r="N24" s="60"/>
      <c r="O24" s="14">
        <v>440.32</v>
      </c>
      <c r="P24" s="14">
        <v>575498.24</v>
      </c>
      <c r="Q24" s="14"/>
      <c r="R24" s="14"/>
      <c r="S24" s="14"/>
      <c r="T24" s="14"/>
      <c r="U24" s="16">
        <v>68.8</v>
      </c>
      <c r="V24" s="14">
        <v>143723.19999999998</v>
      </c>
    </row>
    <row r="25" spans="1:22" s="34" customFormat="1" ht="21" customHeight="1">
      <c r="A25" s="5">
        <v>15</v>
      </c>
      <c r="B25" s="63" t="s">
        <v>24</v>
      </c>
      <c r="C25" s="7"/>
      <c r="D25" s="7"/>
      <c r="E25" s="78">
        <f t="shared" si="1"/>
        <v>2534896.34</v>
      </c>
      <c r="F25" s="29">
        <v>667318.8</v>
      </c>
      <c r="G25" s="5"/>
      <c r="H25" s="9"/>
      <c r="I25" s="45">
        <v>357</v>
      </c>
      <c r="J25" s="48">
        <v>515151</v>
      </c>
      <c r="K25" s="51">
        <v>357</v>
      </c>
      <c r="L25" s="50">
        <v>476595</v>
      </c>
      <c r="M25" s="56"/>
      <c r="N25" s="60"/>
      <c r="O25" s="9">
        <v>560.24</v>
      </c>
      <c r="P25" s="9">
        <v>732233.68</v>
      </c>
      <c r="Q25" s="9"/>
      <c r="R25" s="9"/>
      <c r="S25" s="9"/>
      <c r="T25" s="9"/>
      <c r="U25" s="11">
        <v>68.74</v>
      </c>
      <c r="V25" s="9">
        <v>143597.86</v>
      </c>
    </row>
    <row r="26" spans="1:22" s="34" customFormat="1" ht="27" customHeight="1">
      <c r="A26" s="5">
        <v>16</v>
      </c>
      <c r="B26" s="63" t="s">
        <v>25</v>
      </c>
      <c r="C26" s="7"/>
      <c r="D26" s="7"/>
      <c r="E26" s="78">
        <f t="shared" si="1"/>
        <v>2540901.51</v>
      </c>
      <c r="F26" s="84">
        <v>673410.8</v>
      </c>
      <c r="G26" s="18"/>
      <c r="H26" s="19"/>
      <c r="I26" s="46">
        <v>361.37</v>
      </c>
      <c r="J26" s="48">
        <v>521456.91000000003</v>
      </c>
      <c r="K26" s="52">
        <v>361.37</v>
      </c>
      <c r="L26" s="50">
        <v>482428.95</v>
      </c>
      <c r="M26" s="56"/>
      <c r="N26" s="60"/>
      <c r="O26" s="19">
        <v>550.15</v>
      </c>
      <c r="P26" s="19">
        <v>719046.0499999999</v>
      </c>
      <c r="Q26" s="19"/>
      <c r="R26" s="19"/>
      <c r="S26" s="19"/>
      <c r="T26" s="19"/>
      <c r="U26" s="20">
        <v>69.2</v>
      </c>
      <c r="V26" s="19">
        <v>144558.80000000002</v>
      </c>
    </row>
    <row r="27" spans="1:22" s="34" customFormat="1" ht="23.25" customHeight="1">
      <c r="A27" s="5">
        <v>17</v>
      </c>
      <c r="B27" s="63" t="s">
        <v>26</v>
      </c>
      <c r="C27" s="7"/>
      <c r="D27" s="7"/>
      <c r="E27" s="78">
        <f t="shared" si="1"/>
        <v>2761614.71</v>
      </c>
      <c r="F27" s="84">
        <v>765160.4</v>
      </c>
      <c r="G27" s="18"/>
      <c r="H27" s="19"/>
      <c r="I27" s="46">
        <v>398.16</v>
      </c>
      <c r="J27" s="48">
        <v>574544.88</v>
      </c>
      <c r="K27" s="52">
        <v>398.16</v>
      </c>
      <c r="L27" s="50">
        <v>531543.6</v>
      </c>
      <c r="M27" s="56"/>
      <c r="N27" s="60"/>
      <c r="O27" s="19">
        <v>565.99</v>
      </c>
      <c r="P27" s="19">
        <v>739748.93</v>
      </c>
      <c r="Q27" s="19"/>
      <c r="R27" s="19"/>
      <c r="S27" s="19"/>
      <c r="T27" s="19"/>
      <c r="U27" s="20">
        <v>72.1</v>
      </c>
      <c r="V27" s="19">
        <v>150616.9</v>
      </c>
    </row>
    <row r="28" spans="1:22" s="34" customFormat="1" ht="25.5" customHeight="1">
      <c r="A28" s="5">
        <v>18</v>
      </c>
      <c r="B28" s="63" t="s">
        <v>27</v>
      </c>
      <c r="C28" s="7"/>
      <c r="D28" s="7"/>
      <c r="E28" s="78">
        <f t="shared" si="1"/>
        <v>2732393.34</v>
      </c>
      <c r="F28" s="29">
        <v>725948</v>
      </c>
      <c r="G28" s="21"/>
      <c r="H28" s="22"/>
      <c r="I28" s="46">
        <v>395.88</v>
      </c>
      <c r="J28" s="48">
        <v>571254.84</v>
      </c>
      <c r="K28" s="52">
        <v>395.88</v>
      </c>
      <c r="L28" s="50">
        <v>528499.8</v>
      </c>
      <c r="M28" s="56"/>
      <c r="N28" s="60"/>
      <c r="O28" s="22">
        <v>578.8</v>
      </c>
      <c r="P28" s="22">
        <v>756491.6</v>
      </c>
      <c r="Q28" s="22"/>
      <c r="R28" s="22"/>
      <c r="S28" s="22"/>
      <c r="T28" s="22"/>
      <c r="U28" s="23">
        <v>71.9</v>
      </c>
      <c r="V28" s="22">
        <v>150199.1</v>
      </c>
    </row>
    <row r="29" spans="1:22" s="34" customFormat="1" ht="19.5" customHeight="1">
      <c r="A29" s="5">
        <v>19</v>
      </c>
      <c r="B29" s="63" t="s">
        <v>28</v>
      </c>
      <c r="C29" s="7"/>
      <c r="D29" s="7"/>
      <c r="E29" s="78">
        <f t="shared" si="1"/>
        <v>6784680.579999999</v>
      </c>
      <c r="F29" s="29">
        <v>3530937.52</v>
      </c>
      <c r="G29" s="21"/>
      <c r="H29" s="22"/>
      <c r="I29" s="46">
        <v>0</v>
      </c>
      <c r="J29" s="48">
        <v>0</v>
      </c>
      <c r="K29" s="52"/>
      <c r="L29" s="50"/>
      <c r="M29" s="56"/>
      <c r="N29" s="60"/>
      <c r="O29" s="22">
        <v>2247</v>
      </c>
      <c r="P29" s="22">
        <v>2936829</v>
      </c>
      <c r="Q29" s="22"/>
      <c r="R29" s="22"/>
      <c r="S29" s="22">
        <v>16.38</v>
      </c>
      <c r="T29" s="22">
        <v>122637.06</v>
      </c>
      <c r="U29" s="23">
        <v>93</v>
      </c>
      <c r="V29" s="22">
        <v>194277</v>
      </c>
    </row>
    <row r="30" spans="1:22" s="34" customFormat="1" ht="18.75" customHeight="1">
      <c r="A30" s="5">
        <v>20</v>
      </c>
      <c r="B30" s="63" t="s">
        <v>29</v>
      </c>
      <c r="C30" s="7"/>
      <c r="D30" s="7"/>
      <c r="E30" s="78">
        <f t="shared" si="1"/>
        <v>4201106.76</v>
      </c>
      <c r="F30" s="29">
        <v>1224699.16</v>
      </c>
      <c r="G30" s="21"/>
      <c r="H30" s="22"/>
      <c r="I30" s="45">
        <v>746.6</v>
      </c>
      <c r="J30" s="48">
        <v>1077343.8</v>
      </c>
      <c r="K30" s="51">
        <v>746.6</v>
      </c>
      <c r="L30" s="50">
        <v>996711</v>
      </c>
      <c r="M30" s="56"/>
      <c r="N30" s="60"/>
      <c r="O30" s="22">
        <v>690.4</v>
      </c>
      <c r="P30" s="22">
        <v>902352.7999999999</v>
      </c>
      <c r="Q30" s="22"/>
      <c r="R30" s="22"/>
      <c r="S30" s="22"/>
      <c r="T30" s="22"/>
      <c r="U30" s="23"/>
      <c r="V30" s="22"/>
    </row>
    <row r="31" spans="1:22" s="34" customFormat="1" ht="22.5" customHeight="1">
      <c r="A31" s="5">
        <v>21</v>
      </c>
      <c r="B31" s="63" t="s">
        <v>30</v>
      </c>
      <c r="C31" s="7"/>
      <c r="D31" s="7"/>
      <c r="E31" s="78">
        <f t="shared" si="1"/>
        <v>6293830.916</v>
      </c>
      <c r="F31" s="86">
        <v>1458898.8</v>
      </c>
      <c r="G31" s="21"/>
      <c r="H31" s="22"/>
      <c r="I31" s="45">
        <v>868</v>
      </c>
      <c r="J31" s="48">
        <v>1252524</v>
      </c>
      <c r="K31" s="51">
        <v>868</v>
      </c>
      <c r="L31" s="50">
        <v>1158780</v>
      </c>
      <c r="M31" s="54">
        <v>623.7</v>
      </c>
      <c r="N31" s="60">
        <f>M31*1278.68</f>
        <v>797512.7160000001</v>
      </c>
      <c r="O31" s="22">
        <v>1053</v>
      </c>
      <c r="P31" s="22">
        <v>1376271</v>
      </c>
      <c r="Q31" s="22"/>
      <c r="R31" s="22"/>
      <c r="S31" s="22"/>
      <c r="T31" s="22"/>
      <c r="U31" s="23">
        <v>119.6</v>
      </c>
      <c r="V31" s="22">
        <v>249844.4</v>
      </c>
    </row>
    <row r="32" spans="1:22" s="34" customFormat="1" ht="22.5" customHeight="1">
      <c r="A32" s="5">
        <v>22</v>
      </c>
      <c r="B32" s="63" t="s">
        <v>31</v>
      </c>
      <c r="C32" s="7"/>
      <c r="D32" s="7"/>
      <c r="E32" s="78">
        <f t="shared" si="1"/>
        <v>5562919.2</v>
      </c>
      <c r="F32" s="29">
        <v>1486627.6</v>
      </c>
      <c r="G32" s="21"/>
      <c r="H32" s="22"/>
      <c r="I32" s="45">
        <v>844.4</v>
      </c>
      <c r="J32" s="48">
        <v>1218469.2</v>
      </c>
      <c r="K32" s="51">
        <v>844.4</v>
      </c>
      <c r="L32" s="50">
        <v>1127274</v>
      </c>
      <c r="M32" s="56"/>
      <c r="N32" s="60"/>
      <c r="O32" s="22">
        <v>1116.6</v>
      </c>
      <c r="P32" s="22">
        <v>1459396.2</v>
      </c>
      <c r="Q32" s="22"/>
      <c r="R32" s="22"/>
      <c r="S32" s="22"/>
      <c r="T32" s="22"/>
      <c r="U32" s="23">
        <v>129.8</v>
      </c>
      <c r="V32" s="22">
        <v>271152.2</v>
      </c>
    </row>
    <row r="33" spans="1:22" s="34" customFormat="1" ht="21.75" customHeight="1">
      <c r="A33" s="5">
        <v>23</v>
      </c>
      <c r="B33" s="63" t="s">
        <v>32</v>
      </c>
      <c r="C33" s="7"/>
      <c r="D33" s="7"/>
      <c r="E33" s="78">
        <f t="shared" si="1"/>
        <v>5363678.04</v>
      </c>
      <c r="F33" s="87">
        <v>1531239.64</v>
      </c>
      <c r="G33" s="21"/>
      <c r="H33" s="22"/>
      <c r="I33" s="45">
        <v>869</v>
      </c>
      <c r="J33" s="48">
        <v>1253967</v>
      </c>
      <c r="K33" s="51">
        <v>869</v>
      </c>
      <c r="L33" s="50">
        <v>1160115</v>
      </c>
      <c r="M33" s="56"/>
      <c r="N33" s="60"/>
      <c r="O33" s="22">
        <v>1085.2</v>
      </c>
      <c r="P33" s="22">
        <v>1418356.4000000001</v>
      </c>
      <c r="Q33" s="22"/>
      <c r="R33" s="22"/>
      <c r="S33" s="22"/>
      <c r="T33" s="22"/>
      <c r="U33" s="23"/>
      <c r="V33" s="22"/>
    </row>
    <row r="34" spans="1:22" s="34" customFormat="1" ht="20.25" customHeight="1">
      <c r="A34" s="5">
        <v>24</v>
      </c>
      <c r="B34" s="63" t="s">
        <v>33</v>
      </c>
      <c r="C34" s="7"/>
      <c r="D34" s="7"/>
      <c r="E34" s="78">
        <f t="shared" si="1"/>
        <v>3767150.02</v>
      </c>
      <c r="F34" s="88">
        <v>1080979.72</v>
      </c>
      <c r="G34" s="21"/>
      <c r="H34" s="22"/>
      <c r="I34" s="45">
        <v>665.6</v>
      </c>
      <c r="J34" s="48">
        <v>960460.8</v>
      </c>
      <c r="K34" s="51">
        <v>665.6</v>
      </c>
      <c r="L34" s="50">
        <v>888576</v>
      </c>
      <c r="M34" s="56"/>
      <c r="N34" s="60"/>
      <c r="O34" s="22">
        <v>640.5</v>
      </c>
      <c r="P34" s="22">
        <v>837133.5</v>
      </c>
      <c r="Q34" s="22"/>
      <c r="R34" s="22"/>
      <c r="S34" s="22"/>
      <c r="T34" s="22"/>
      <c r="U34" s="23"/>
      <c r="V34" s="22"/>
    </row>
    <row r="35" spans="1:22" s="34" customFormat="1" ht="15.75">
      <c r="A35" s="5">
        <v>25</v>
      </c>
      <c r="B35" s="63" t="s">
        <v>34</v>
      </c>
      <c r="C35" s="7"/>
      <c r="D35" s="7"/>
      <c r="E35" s="78">
        <f t="shared" si="1"/>
        <v>2602046.6999999997</v>
      </c>
      <c r="F35" s="79">
        <v>734855.4</v>
      </c>
      <c r="G35" s="5"/>
      <c r="H35" s="5"/>
      <c r="I35" s="45">
        <v>436</v>
      </c>
      <c r="J35" s="48">
        <v>629148</v>
      </c>
      <c r="K35" s="51">
        <v>436</v>
      </c>
      <c r="L35" s="50">
        <v>582060</v>
      </c>
      <c r="M35" s="56"/>
      <c r="N35" s="60"/>
      <c r="O35" s="5">
        <v>501.9</v>
      </c>
      <c r="P35" s="9">
        <v>655983.2999999999</v>
      </c>
      <c r="Q35" s="9"/>
      <c r="R35" s="9"/>
      <c r="S35" s="5"/>
      <c r="T35" s="5"/>
      <c r="U35" s="5"/>
      <c r="V35" s="9"/>
    </row>
    <row r="36" spans="1:22" s="97" customFormat="1" ht="18.75" customHeight="1">
      <c r="A36" s="5">
        <v>26</v>
      </c>
      <c r="B36" s="96" t="s">
        <v>35</v>
      </c>
      <c r="C36" s="7"/>
      <c r="D36" s="7"/>
      <c r="E36" s="78">
        <f t="shared" si="1"/>
        <v>2444621.8899999997</v>
      </c>
      <c r="F36" s="79">
        <v>687356.24</v>
      </c>
      <c r="G36" s="25"/>
      <c r="H36" s="8"/>
      <c r="I36" s="51">
        <v>367</v>
      </c>
      <c r="J36" s="48">
        <v>529581</v>
      </c>
      <c r="K36" s="51">
        <v>367</v>
      </c>
      <c r="L36" s="60">
        <v>489945</v>
      </c>
      <c r="M36" s="55"/>
      <c r="N36" s="60"/>
      <c r="O36" s="5">
        <v>453.05</v>
      </c>
      <c r="P36" s="9">
        <v>592136.35</v>
      </c>
      <c r="Q36" s="9"/>
      <c r="R36" s="9"/>
      <c r="S36" s="5"/>
      <c r="T36" s="5"/>
      <c r="U36" s="5">
        <v>69.7</v>
      </c>
      <c r="V36" s="9">
        <v>145603.30000000002</v>
      </c>
    </row>
    <row r="37" spans="1:22" s="34" customFormat="1" ht="22.5" customHeight="1">
      <c r="A37" s="5">
        <v>27</v>
      </c>
      <c r="B37" s="63" t="s">
        <v>36</v>
      </c>
      <c r="C37" s="7"/>
      <c r="D37" s="7"/>
      <c r="E37" s="78">
        <f>F37+P37+R37+V37</f>
        <v>2666361.5</v>
      </c>
      <c r="F37" s="24">
        <v>126097.5</v>
      </c>
      <c r="G37" s="26"/>
      <c r="H37" s="8"/>
      <c r="I37" s="45"/>
      <c r="J37" s="48"/>
      <c r="K37" s="51"/>
      <c r="L37" s="50"/>
      <c r="M37" s="56"/>
      <c r="N37" s="60"/>
      <c r="O37" s="5">
        <v>1475</v>
      </c>
      <c r="P37" s="9">
        <v>1901075</v>
      </c>
      <c r="Q37" s="9">
        <v>17</v>
      </c>
      <c r="R37" s="9">
        <v>127279</v>
      </c>
      <c r="S37" s="5"/>
      <c r="T37" s="5"/>
      <c r="U37" s="5">
        <v>140</v>
      </c>
      <c r="V37" s="9">
        <v>511910</v>
      </c>
    </row>
    <row r="38" spans="1:22" s="34" customFormat="1" ht="22.5" customHeight="1">
      <c r="A38" s="5">
        <v>28</v>
      </c>
      <c r="B38" s="63" t="s">
        <v>37</v>
      </c>
      <c r="C38" s="7"/>
      <c r="D38" s="7"/>
      <c r="E38" s="78">
        <f aca="true" t="shared" si="2" ref="E38:E73">F38+H38+J38+L38+N38+P38+T38+V38</f>
        <v>3638944.8000000003</v>
      </c>
      <c r="F38" s="79">
        <v>1046389.2</v>
      </c>
      <c r="G38" s="26"/>
      <c r="H38" s="17"/>
      <c r="I38" s="45">
        <v>612</v>
      </c>
      <c r="J38" s="48">
        <v>883116</v>
      </c>
      <c r="K38" s="51">
        <v>612</v>
      </c>
      <c r="L38" s="50">
        <v>817020</v>
      </c>
      <c r="M38" s="56"/>
      <c r="N38" s="60"/>
      <c r="O38" s="5">
        <v>682.8</v>
      </c>
      <c r="P38" s="9">
        <v>892419.6</v>
      </c>
      <c r="Q38" s="9"/>
      <c r="R38" s="9"/>
      <c r="S38" s="5"/>
      <c r="T38" s="5"/>
      <c r="U38" s="5"/>
      <c r="V38" s="9"/>
    </row>
    <row r="39" spans="1:22" s="34" customFormat="1" ht="21" customHeight="1">
      <c r="A39" s="5">
        <v>29</v>
      </c>
      <c r="B39" s="63" t="s">
        <v>38</v>
      </c>
      <c r="C39" s="7"/>
      <c r="D39" s="7"/>
      <c r="E39" s="78">
        <f t="shared" si="2"/>
        <v>2541622.92</v>
      </c>
      <c r="F39" s="79">
        <v>723387.52</v>
      </c>
      <c r="G39" s="26"/>
      <c r="H39" s="17"/>
      <c r="I39" s="45">
        <v>422</v>
      </c>
      <c r="J39" s="48">
        <v>608946</v>
      </c>
      <c r="K39" s="51">
        <v>422</v>
      </c>
      <c r="L39" s="50">
        <v>563370</v>
      </c>
      <c r="M39" s="56"/>
      <c r="N39" s="60"/>
      <c r="O39" s="5">
        <v>494.2</v>
      </c>
      <c r="P39" s="9">
        <v>645919.4</v>
      </c>
      <c r="Q39" s="9"/>
      <c r="R39" s="9"/>
      <c r="S39" s="5"/>
      <c r="T39" s="5"/>
      <c r="U39" s="5"/>
      <c r="V39" s="9"/>
    </row>
    <row r="40" spans="1:22" s="34" customFormat="1" ht="24" customHeight="1">
      <c r="A40" s="5">
        <v>30</v>
      </c>
      <c r="B40" s="63" t="s">
        <v>39</v>
      </c>
      <c r="C40" s="7"/>
      <c r="D40" s="7"/>
      <c r="E40" s="78">
        <f t="shared" si="2"/>
        <v>2438225.8</v>
      </c>
      <c r="F40" s="79">
        <v>717210.4</v>
      </c>
      <c r="G40" s="26"/>
      <c r="H40" s="17"/>
      <c r="I40" s="45">
        <v>403</v>
      </c>
      <c r="J40" s="48">
        <v>581529</v>
      </c>
      <c r="K40" s="51">
        <v>403</v>
      </c>
      <c r="L40" s="50">
        <v>538005</v>
      </c>
      <c r="M40" s="56"/>
      <c r="N40" s="60"/>
      <c r="O40" s="5">
        <v>460.2</v>
      </c>
      <c r="P40" s="9">
        <v>601481.4</v>
      </c>
      <c r="Q40" s="9"/>
      <c r="R40" s="9"/>
      <c r="S40" s="5"/>
      <c r="T40" s="5"/>
      <c r="U40" s="5"/>
      <c r="V40" s="9"/>
    </row>
    <row r="41" spans="1:22" s="34" customFormat="1" ht="21.75" customHeight="1">
      <c r="A41" s="5">
        <v>31</v>
      </c>
      <c r="B41" s="63" t="s">
        <v>40</v>
      </c>
      <c r="C41" s="7"/>
      <c r="D41" s="7"/>
      <c r="E41" s="78">
        <f t="shared" si="2"/>
        <v>4468490.87</v>
      </c>
      <c r="F41" s="80">
        <v>1131967.2</v>
      </c>
      <c r="G41" s="33"/>
      <c r="H41" s="31"/>
      <c r="I41" s="46">
        <v>652.86</v>
      </c>
      <c r="J41" s="48">
        <v>942076.98</v>
      </c>
      <c r="K41" s="52">
        <v>652.86</v>
      </c>
      <c r="L41" s="50">
        <v>871568.1</v>
      </c>
      <c r="M41" s="56"/>
      <c r="N41" s="60"/>
      <c r="O41" s="30">
        <v>1037.05</v>
      </c>
      <c r="P41" s="12">
        <v>1355424.3499999999</v>
      </c>
      <c r="Q41" s="12"/>
      <c r="R41" s="12"/>
      <c r="S41" s="30"/>
      <c r="T41" s="30"/>
      <c r="U41" s="30">
        <v>80.16</v>
      </c>
      <c r="V41" s="12">
        <v>167454.24</v>
      </c>
    </row>
    <row r="42" spans="1:113" s="36" customFormat="1" ht="22.5" customHeight="1">
      <c r="A42" s="5">
        <v>32</v>
      </c>
      <c r="B42" s="63" t="s">
        <v>41</v>
      </c>
      <c r="C42" s="7"/>
      <c r="D42" s="7"/>
      <c r="E42" s="78">
        <f t="shared" si="2"/>
        <v>4243232.2299999995</v>
      </c>
      <c r="F42" s="79">
        <v>1141313.98</v>
      </c>
      <c r="G42" s="25"/>
      <c r="H42" s="8"/>
      <c r="I42" s="46">
        <v>657.44</v>
      </c>
      <c r="J42" s="48">
        <v>948685.92</v>
      </c>
      <c r="K42" s="52">
        <v>657.44</v>
      </c>
      <c r="L42" s="50">
        <v>877682.4</v>
      </c>
      <c r="M42" s="56"/>
      <c r="N42" s="60"/>
      <c r="O42" s="5">
        <v>754.89</v>
      </c>
      <c r="P42" s="9">
        <v>986641.23</v>
      </c>
      <c r="Q42" s="9"/>
      <c r="R42" s="9"/>
      <c r="S42" s="5"/>
      <c r="T42" s="5"/>
      <c r="U42" s="5">
        <v>138.3</v>
      </c>
      <c r="V42" s="9">
        <v>288908.7</v>
      </c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</row>
    <row r="43" spans="1:22" s="34" customFormat="1" ht="22.5" customHeight="1">
      <c r="A43" s="5">
        <v>33</v>
      </c>
      <c r="B43" s="63" t="s">
        <v>42</v>
      </c>
      <c r="C43" s="7"/>
      <c r="D43" s="7"/>
      <c r="E43" s="78">
        <f t="shared" si="2"/>
        <v>4282171.88</v>
      </c>
      <c r="F43" s="83">
        <v>1158161.8</v>
      </c>
      <c r="G43" s="26"/>
      <c r="H43" s="17"/>
      <c r="I43" s="46">
        <v>656.25</v>
      </c>
      <c r="J43" s="81">
        <f>I43*1443</f>
        <v>946968.75</v>
      </c>
      <c r="K43" s="52">
        <v>656.25</v>
      </c>
      <c r="L43" s="82">
        <f>K43*1335</f>
        <v>876093.75</v>
      </c>
      <c r="M43" s="56"/>
      <c r="N43" s="60"/>
      <c r="O43" s="6">
        <v>838.91</v>
      </c>
      <c r="P43" s="64">
        <v>1096455.3699999999</v>
      </c>
      <c r="Q43" s="64"/>
      <c r="R43" s="64"/>
      <c r="S43" s="6"/>
      <c r="T43" s="6"/>
      <c r="U43" s="6">
        <v>97.89</v>
      </c>
      <c r="V43" s="64">
        <v>204492.21</v>
      </c>
    </row>
    <row r="44" spans="1:22" s="34" customFormat="1" ht="27.75" customHeight="1">
      <c r="A44" s="5">
        <v>34</v>
      </c>
      <c r="B44" s="63" t="s">
        <v>43</v>
      </c>
      <c r="C44" s="7"/>
      <c r="D44" s="7"/>
      <c r="E44" s="78">
        <f t="shared" si="2"/>
        <v>4098696.7800000003</v>
      </c>
      <c r="F44" s="79">
        <v>1091773.96</v>
      </c>
      <c r="G44" s="26"/>
      <c r="H44" s="17"/>
      <c r="I44" s="45">
        <v>632.2</v>
      </c>
      <c r="J44" s="48">
        <v>912264.6000000001</v>
      </c>
      <c r="K44" s="51">
        <v>632.2</v>
      </c>
      <c r="L44" s="50">
        <v>843987.0000000001</v>
      </c>
      <c r="M44" s="56"/>
      <c r="N44" s="60"/>
      <c r="O44" s="5">
        <v>778.61</v>
      </c>
      <c r="P44" s="9">
        <v>1017643.27</v>
      </c>
      <c r="Q44" s="9"/>
      <c r="R44" s="9"/>
      <c r="S44" s="5"/>
      <c r="T44" s="5"/>
      <c r="U44" s="5">
        <v>111.55</v>
      </c>
      <c r="V44" s="9">
        <v>233027.94999999998</v>
      </c>
    </row>
    <row r="45" spans="1:22" s="34" customFormat="1" ht="23.25" customHeight="1">
      <c r="A45" s="5">
        <v>35</v>
      </c>
      <c r="B45" s="63" t="s">
        <v>44</v>
      </c>
      <c r="C45" s="7"/>
      <c r="D45" s="7"/>
      <c r="E45" s="78">
        <f t="shared" si="2"/>
        <v>2501259.7</v>
      </c>
      <c r="F45" s="79">
        <v>682784.8</v>
      </c>
      <c r="G45" s="26"/>
      <c r="H45" s="17"/>
      <c r="I45" s="46">
        <v>362.77</v>
      </c>
      <c r="J45" s="48">
        <v>523477.11</v>
      </c>
      <c r="K45" s="52">
        <v>362.77</v>
      </c>
      <c r="L45" s="50">
        <v>484297.94999999995</v>
      </c>
      <c r="M45" s="56"/>
      <c r="N45" s="60"/>
      <c r="O45" s="5">
        <v>509.48</v>
      </c>
      <c r="P45" s="9">
        <v>665890.36</v>
      </c>
      <c r="Q45" s="9"/>
      <c r="R45" s="9"/>
      <c r="S45" s="5"/>
      <c r="T45" s="5"/>
      <c r="U45" s="5">
        <v>69.32</v>
      </c>
      <c r="V45" s="9">
        <v>144809.47999999998</v>
      </c>
    </row>
    <row r="46" spans="1:22" s="34" customFormat="1" ht="21.75" customHeight="1">
      <c r="A46" s="5">
        <v>36</v>
      </c>
      <c r="B46" s="63" t="s">
        <v>45</v>
      </c>
      <c r="C46" s="7"/>
      <c r="D46" s="7"/>
      <c r="E46" s="78">
        <f t="shared" si="2"/>
        <v>3231345.6</v>
      </c>
      <c r="F46" s="79">
        <v>1165451.6</v>
      </c>
      <c r="G46" s="33"/>
      <c r="H46" s="31"/>
      <c r="I46" s="46">
        <v>631</v>
      </c>
      <c r="J46" s="48">
        <v>1223509</v>
      </c>
      <c r="K46" s="51">
        <v>631</v>
      </c>
      <c r="L46" s="50">
        <v>842385</v>
      </c>
      <c r="M46" s="56"/>
      <c r="N46" s="60"/>
      <c r="O46" s="5">
        <v>0</v>
      </c>
      <c r="P46" s="9">
        <v>0</v>
      </c>
      <c r="Q46" s="9"/>
      <c r="R46" s="9"/>
      <c r="S46" s="5"/>
      <c r="T46" s="5"/>
      <c r="U46" s="5"/>
      <c r="V46" s="9"/>
    </row>
    <row r="47" spans="1:22" s="34" customFormat="1" ht="24.75" customHeight="1">
      <c r="A47" s="5">
        <v>37</v>
      </c>
      <c r="B47" s="63" t="s">
        <v>46</v>
      </c>
      <c r="C47" s="7"/>
      <c r="D47" s="7"/>
      <c r="E47" s="78">
        <f t="shared" si="2"/>
        <v>5105887</v>
      </c>
      <c r="F47" s="79">
        <v>1541270.4</v>
      </c>
      <c r="G47" s="25"/>
      <c r="H47" s="43"/>
      <c r="I47" s="45">
        <v>841</v>
      </c>
      <c r="J47" s="48">
        <v>1213563</v>
      </c>
      <c r="K47" s="51">
        <v>841</v>
      </c>
      <c r="L47" s="50">
        <v>1122735</v>
      </c>
      <c r="M47" s="56"/>
      <c r="N47" s="60"/>
      <c r="O47" s="5">
        <v>939.8</v>
      </c>
      <c r="P47" s="9">
        <v>1228318.5999999999</v>
      </c>
      <c r="Q47" s="9"/>
      <c r="R47" s="9"/>
      <c r="S47" s="5"/>
      <c r="T47" s="5"/>
      <c r="U47" s="5"/>
      <c r="V47" s="9"/>
    </row>
    <row r="48" spans="1:22" s="34" customFormat="1" ht="24.75" customHeight="1">
      <c r="A48" s="5">
        <v>38</v>
      </c>
      <c r="B48" s="63" t="s">
        <v>47</v>
      </c>
      <c r="C48" s="7"/>
      <c r="D48" s="7"/>
      <c r="E48" s="78">
        <f t="shared" si="2"/>
        <v>2439129.6</v>
      </c>
      <c r="F48" s="79">
        <v>675372.8</v>
      </c>
      <c r="G48" s="25"/>
      <c r="H48" s="43"/>
      <c r="I48" s="45">
        <v>407</v>
      </c>
      <c r="J48" s="48">
        <v>587301</v>
      </c>
      <c r="K48" s="51">
        <v>407</v>
      </c>
      <c r="L48" s="50">
        <v>543345</v>
      </c>
      <c r="M48" s="56"/>
      <c r="N48" s="60"/>
      <c r="O48" s="5">
        <v>484.4</v>
      </c>
      <c r="P48" s="9">
        <v>633110.7999999999</v>
      </c>
      <c r="Q48" s="9"/>
      <c r="R48" s="9"/>
      <c r="S48" s="5"/>
      <c r="T48" s="5"/>
      <c r="U48" s="5"/>
      <c r="V48" s="9"/>
    </row>
    <row r="49" spans="1:22" s="34" customFormat="1" ht="24.75" customHeight="1">
      <c r="A49" s="5">
        <v>39</v>
      </c>
      <c r="B49" s="63" t="s">
        <v>48</v>
      </c>
      <c r="C49" s="7"/>
      <c r="D49" s="7"/>
      <c r="E49" s="78">
        <f t="shared" si="2"/>
        <v>3881205.7</v>
      </c>
      <c r="F49" s="79">
        <v>1085573.6</v>
      </c>
      <c r="G49" s="25"/>
      <c r="H49" s="43"/>
      <c r="I49" s="45">
        <v>614.2</v>
      </c>
      <c r="J49" s="48">
        <v>886290.6000000001</v>
      </c>
      <c r="K49" s="51">
        <v>614.2</v>
      </c>
      <c r="L49" s="50">
        <v>819957.0000000001</v>
      </c>
      <c r="M49" s="56"/>
      <c r="N49" s="60"/>
      <c r="O49" s="5">
        <v>833.5</v>
      </c>
      <c r="P49" s="9">
        <v>1089384.5</v>
      </c>
      <c r="Q49" s="9"/>
      <c r="R49" s="9"/>
      <c r="S49" s="5"/>
      <c r="T49" s="5"/>
      <c r="U49" s="5"/>
      <c r="V49" s="9"/>
    </row>
    <row r="50" spans="1:22" s="34" customFormat="1" ht="24.75" customHeight="1">
      <c r="A50" s="5">
        <v>40</v>
      </c>
      <c r="B50" s="63" t="s">
        <v>49</v>
      </c>
      <c r="C50" s="7"/>
      <c r="D50" s="7"/>
      <c r="E50" s="78">
        <f t="shared" si="2"/>
        <v>4187653.5999999996</v>
      </c>
      <c r="F50" s="79">
        <v>1206132.4</v>
      </c>
      <c r="G50" s="25"/>
      <c r="H50" s="43"/>
      <c r="I50" s="45">
        <v>720.4</v>
      </c>
      <c r="J50" s="48">
        <v>1039537.2</v>
      </c>
      <c r="K50" s="51">
        <v>720.4</v>
      </c>
      <c r="L50" s="50">
        <v>961734</v>
      </c>
      <c r="M50" s="56"/>
      <c r="N50" s="60"/>
      <c r="O50" s="5">
        <v>750</v>
      </c>
      <c r="P50" s="9">
        <v>980250</v>
      </c>
      <c r="Q50" s="9"/>
      <c r="R50" s="9"/>
      <c r="S50" s="5"/>
      <c r="T50" s="5"/>
      <c r="U50" s="5"/>
      <c r="V50" s="9"/>
    </row>
    <row r="51" spans="1:22" s="34" customFormat="1" ht="24.75" customHeight="1">
      <c r="A51" s="5">
        <v>41</v>
      </c>
      <c r="B51" s="63" t="s">
        <v>50</v>
      </c>
      <c r="C51" s="7"/>
      <c r="D51" s="7"/>
      <c r="E51" s="78">
        <f t="shared" si="2"/>
        <v>5400722.7</v>
      </c>
      <c r="F51" s="79">
        <v>1835918</v>
      </c>
      <c r="G51" s="25"/>
      <c r="H51" s="43"/>
      <c r="I51" s="45">
        <v>776</v>
      </c>
      <c r="J51" s="48">
        <v>1119768</v>
      </c>
      <c r="K51" s="51">
        <v>776</v>
      </c>
      <c r="L51" s="50">
        <v>1035960</v>
      </c>
      <c r="M51" s="56"/>
      <c r="N51" s="60"/>
      <c r="O51" s="5">
        <v>1078.1</v>
      </c>
      <c r="P51" s="9">
        <v>1409076.7</v>
      </c>
      <c r="Q51" s="9"/>
      <c r="R51" s="9"/>
      <c r="S51" s="5"/>
      <c r="T51" s="5"/>
      <c r="U51" s="5"/>
      <c r="V51" s="9"/>
    </row>
    <row r="52" spans="1:22" s="34" customFormat="1" ht="24.75" customHeight="1">
      <c r="A52" s="5">
        <v>42</v>
      </c>
      <c r="B52" s="63" t="s">
        <v>51</v>
      </c>
      <c r="C52" s="7"/>
      <c r="D52" s="7"/>
      <c r="E52" s="78">
        <f t="shared" si="2"/>
        <v>2524665.9</v>
      </c>
      <c r="F52" s="79">
        <v>709964.4</v>
      </c>
      <c r="G52" s="25"/>
      <c r="H52" s="43"/>
      <c r="I52" s="45">
        <v>414</v>
      </c>
      <c r="J52" s="48">
        <v>597402</v>
      </c>
      <c r="K52" s="51">
        <v>414</v>
      </c>
      <c r="L52" s="50">
        <v>552690</v>
      </c>
      <c r="M52" s="56"/>
      <c r="N52" s="60"/>
      <c r="O52" s="5">
        <v>508.5</v>
      </c>
      <c r="P52" s="9">
        <v>664609.5</v>
      </c>
      <c r="Q52" s="9"/>
      <c r="R52" s="9"/>
      <c r="S52" s="5"/>
      <c r="T52" s="5"/>
      <c r="U52" s="5"/>
      <c r="V52" s="9"/>
    </row>
    <row r="53" spans="1:22" s="34" customFormat="1" ht="24.75" customHeight="1">
      <c r="A53" s="5">
        <v>43</v>
      </c>
      <c r="B53" s="63" t="s">
        <v>52</v>
      </c>
      <c r="C53" s="7"/>
      <c r="D53" s="7"/>
      <c r="E53" s="78">
        <f t="shared" si="2"/>
        <v>3671297.3499999996</v>
      </c>
      <c r="F53" s="79">
        <v>1066182.4</v>
      </c>
      <c r="G53" s="25"/>
      <c r="H53" s="43"/>
      <c r="I53" s="45">
        <v>605.3</v>
      </c>
      <c r="J53" s="48">
        <v>873447.8999999999</v>
      </c>
      <c r="K53" s="51">
        <v>605.3</v>
      </c>
      <c r="L53" s="50">
        <v>808075.4999999999</v>
      </c>
      <c r="M53" s="56"/>
      <c r="N53" s="60"/>
      <c r="O53" s="5">
        <v>706.65</v>
      </c>
      <c r="P53" s="9">
        <v>923591.5499999999</v>
      </c>
      <c r="Q53" s="9"/>
      <c r="R53" s="9"/>
      <c r="S53" s="5"/>
      <c r="T53" s="5"/>
      <c r="U53" s="5"/>
      <c r="V53" s="9"/>
    </row>
    <row r="54" spans="1:22" s="34" customFormat="1" ht="24.75" customHeight="1">
      <c r="A54" s="5">
        <v>44</v>
      </c>
      <c r="B54" s="63" t="s">
        <v>53</v>
      </c>
      <c r="C54" s="7"/>
      <c r="D54" s="7"/>
      <c r="E54" s="78">
        <f t="shared" si="2"/>
        <v>3735110.9999999995</v>
      </c>
      <c r="F54" s="79">
        <v>1083886.8</v>
      </c>
      <c r="G54" s="25"/>
      <c r="H54" s="43"/>
      <c r="I54" s="45">
        <v>665.3</v>
      </c>
      <c r="J54" s="48">
        <v>960027.8999999999</v>
      </c>
      <c r="K54" s="51">
        <v>665.3</v>
      </c>
      <c r="L54" s="50">
        <v>888175.4999999999</v>
      </c>
      <c r="M54" s="56"/>
      <c r="N54" s="60"/>
      <c r="O54" s="5">
        <v>614.4</v>
      </c>
      <c r="P54" s="9">
        <v>803020.7999999999</v>
      </c>
      <c r="Q54" s="9"/>
      <c r="R54" s="9"/>
      <c r="S54" s="5"/>
      <c r="T54" s="5"/>
      <c r="U54" s="5"/>
      <c r="V54" s="9"/>
    </row>
    <row r="55" spans="1:22" s="34" customFormat="1" ht="24.75" customHeight="1">
      <c r="A55" s="5">
        <v>45</v>
      </c>
      <c r="B55" s="63" t="s">
        <v>54</v>
      </c>
      <c r="C55" s="7"/>
      <c r="D55" s="7"/>
      <c r="E55" s="78">
        <f t="shared" si="2"/>
        <v>9749037.4</v>
      </c>
      <c r="F55" s="79">
        <v>2951149.6</v>
      </c>
      <c r="G55" s="25"/>
      <c r="H55" s="43"/>
      <c r="I55" s="45">
        <v>1544</v>
      </c>
      <c r="J55" s="48">
        <v>2227992</v>
      </c>
      <c r="K55" s="51">
        <v>1544</v>
      </c>
      <c r="L55" s="50">
        <v>2061240</v>
      </c>
      <c r="M55" s="56"/>
      <c r="N55" s="60"/>
      <c r="O55" s="5">
        <v>1919.4</v>
      </c>
      <c r="P55" s="9">
        <v>2508655.8000000003</v>
      </c>
      <c r="Q55" s="9"/>
      <c r="R55" s="9"/>
      <c r="S55" s="5"/>
      <c r="T55" s="5"/>
      <c r="U55" s="5"/>
      <c r="V55" s="9"/>
    </row>
    <row r="56" spans="1:22" s="34" customFormat="1" ht="24.75" customHeight="1">
      <c r="A56" s="5">
        <v>46</v>
      </c>
      <c r="B56" s="63" t="s">
        <v>55</v>
      </c>
      <c r="C56" s="7"/>
      <c r="D56" s="7"/>
      <c r="E56" s="78">
        <f t="shared" si="2"/>
        <v>4414473.52</v>
      </c>
      <c r="F56" s="79">
        <v>1262928.4</v>
      </c>
      <c r="G56" s="25"/>
      <c r="H56" s="43"/>
      <c r="I56" s="46">
        <v>620.36</v>
      </c>
      <c r="J56" s="48">
        <v>895179.48</v>
      </c>
      <c r="K56" s="52">
        <v>620.36</v>
      </c>
      <c r="L56" s="50">
        <v>828180.6</v>
      </c>
      <c r="M56" s="56"/>
      <c r="N56" s="60"/>
      <c r="O56" s="5">
        <v>1092.72</v>
      </c>
      <c r="P56" s="9">
        <v>1428185.04</v>
      </c>
      <c r="Q56" s="9"/>
      <c r="R56" s="9"/>
      <c r="S56" s="5"/>
      <c r="T56" s="5"/>
      <c r="U56" s="5"/>
      <c r="V56" s="9"/>
    </row>
    <row r="57" spans="1:22" s="34" customFormat="1" ht="24.75" customHeight="1">
      <c r="A57" s="5">
        <v>47</v>
      </c>
      <c r="B57" s="63" t="s">
        <v>56</v>
      </c>
      <c r="C57" s="7"/>
      <c r="D57" s="7"/>
      <c r="E57" s="78">
        <f t="shared" si="2"/>
        <v>4245184.95</v>
      </c>
      <c r="F57" s="79">
        <v>1163648.8</v>
      </c>
      <c r="G57" s="25"/>
      <c r="H57" s="43"/>
      <c r="I57" s="46">
        <v>623.75</v>
      </c>
      <c r="J57" s="48">
        <v>900071.25</v>
      </c>
      <c r="K57" s="52">
        <v>623.75</v>
      </c>
      <c r="L57" s="50">
        <v>832706.25</v>
      </c>
      <c r="M57" s="56"/>
      <c r="N57" s="60"/>
      <c r="O57" s="5">
        <v>1031.95</v>
      </c>
      <c r="P57" s="9">
        <v>1348758.6500000001</v>
      </c>
      <c r="Q57" s="9"/>
      <c r="R57" s="9"/>
      <c r="S57" s="5"/>
      <c r="T57" s="5"/>
      <c r="U57" s="5"/>
      <c r="V57" s="9"/>
    </row>
    <row r="58" spans="1:22" s="34" customFormat="1" ht="24.75" customHeight="1">
      <c r="A58" s="5">
        <v>48</v>
      </c>
      <c r="B58" s="63" t="s">
        <v>57</v>
      </c>
      <c r="C58" s="7"/>
      <c r="D58" s="7"/>
      <c r="E58" s="78">
        <f t="shared" si="2"/>
        <v>2682568.39</v>
      </c>
      <c r="F58" s="79">
        <v>745947.6</v>
      </c>
      <c r="G58" s="25"/>
      <c r="H58" s="43"/>
      <c r="I58" s="46">
        <v>412.5</v>
      </c>
      <c r="J58" s="48">
        <v>595237.5</v>
      </c>
      <c r="K58" s="52">
        <v>412.5</v>
      </c>
      <c r="L58" s="50">
        <v>550687.5</v>
      </c>
      <c r="M58" s="56"/>
      <c r="N58" s="60"/>
      <c r="O58" s="5">
        <v>604.97</v>
      </c>
      <c r="P58" s="9">
        <v>790695.79</v>
      </c>
      <c r="Q58" s="9"/>
      <c r="R58" s="9"/>
      <c r="S58" s="5"/>
      <c r="T58" s="5"/>
      <c r="U58" s="5"/>
      <c r="V58" s="9"/>
    </row>
    <row r="59" spans="1:22" s="34" customFormat="1" ht="24.75" customHeight="1">
      <c r="A59" s="5">
        <v>49</v>
      </c>
      <c r="B59" s="63" t="s">
        <v>58</v>
      </c>
      <c r="C59" s="7"/>
      <c r="D59" s="7"/>
      <c r="E59" s="78">
        <f t="shared" si="2"/>
        <v>2433732.2</v>
      </c>
      <c r="F59" s="79">
        <v>733879.6</v>
      </c>
      <c r="G59" s="25"/>
      <c r="H59" s="43"/>
      <c r="I59" s="46">
        <v>380.75</v>
      </c>
      <c r="J59" s="48">
        <v>549422.25</v>
      </c>
      <c r="K59" s="52">
        <v>380.75</v>
      </c>
      <c r="L59" s="50">
        <v>508301.25</v>
      </c>
      <c r="M59" s="56"/>
      <c r="N59" s="60"/>
      <c r="O59" s="5">
        <v>491.3</v>
      </c>
      <c r="P59" s="9">
        <v>642129.1</v>
      </c>
      <c r="Q59" s="9"/>
      <c r="R59" s="9"/>
      <c r="S59" s="5"/>
      <c r="T59" s="5"/>
      <c r="U59" s="5"/>
      <c r="V59" s="9"/>
    </row>
    <row r="60" spans="1:22" s="34" customFormat="1" ht="24.75" customHeight="1">
      <c r="A60" s="5">
        <v>50</v>
      </c>
      <c r="B60" s="63" t="s">
        <v>59</v>
      </c>
      <c r="C60" s="7"/>
      <c r="D60" s="7"/>
      <c r="E60" s="78">
        <f t="shared" si="2"/>
        <v>4230833.8</v>
      </c>
      <c r="F60" s="79">
        <v>1473518.8</v>
      </c>
      <c r="G60" s="25"/>
      <c r="H60" s="43"/>
      <c r="I60" s="45">
        <v>579</v>
      </c>
      <c r="J60" s="48">
        <v>835497</v>
      </c>
      <c r="K60" s="51">
        <v>579</v>
      </c>
      <c r="L60" s="50">
        <v>772965</v>
      </c>
      <c r="M60" s="56"/>
      <c r="N60" s="60"/>
      <c r="O60" s="5">
        <v>879</v>
      </c>
      <c r="P60" s="9">
        <v>1148853</v>
      </c>
      <c r="Q60" s="9"/>
      <c r="R60" s="9"/>
      <c r="S60" s="5"/>
      <c r="T60" s="5"/>
      <c r="U60" s="5"/>
      <c r="V60" s="9"/>
    </row>
    <row r="61" spans="1:22" s="34" customFormat="1" ht="24.75" customHeight="1">
      <c r="A61" s="5">
        <v>51</v>
      </c>
      <c r="B61" s="63" t="s">
        <v>60</v>
      </c>
      <c r="C61" s="7"/>
      <c r="D61" s="7"/>
      <c r="E61" s="8">
        <f t="shared" si="2"/>
        <v>2821561.4200000004</v>
      </c>
      <c r="F61" s="24">
        <v>734146</v>
      </c>
      <c r="G61" s="25"/>
      <c r="H61" s="43"/>
      <c r="I61" s="46">
        <v>390</v>
      </c>
      <c r="J61" s="48">
        <v>756210</v>
      </c>
      <c r="K61" s="53">
        <v>390</v>
      </c>
      <c r="L61" s="50">
        <v>520650</v>
      </c>
      <c r="M61" s="56"/>
      <c r="N61" s="60"/>
      <c r="O61" s="5">
        <v>502.3</v>
      </c>
      <c r="P61" s="9">
        <v>656506.1</v>
      </c>
      <c r="Q61" s="9"/>
      <c r="R61" s="9"/>
      <c r="S61" s="5">
        <v>4.56</v>
      </c>
      <c r="T61" s="5">
        <v>34140.72</v>
      </c>
      <c r="U61" s="5">
        <v>57.4</v>
      </c>
      <c r="V61" s="9">
        <v>119908.59999999999</v>
      </c>
    </row>
    <row r="62" spans="1:22" s="34" customFormat="1" ht="24.75" customHeight="1">
      <c r="A62" s="5">
        <v>52</v>
      </c>
      <c r="B62" s="63" t="s">
        <v>61</v>
      </c>
      <c r="C62" s="7"/>
      <c r="D62" s="7"/>
      <c r="E62" s="8">
        <f t="shared" si="2"/>
        <v>2638591.8000000003</v>
      </c>
      <c r="F62" s="24">
        <v>729022.8</v>
      </c>
      <c r="G62" s="25"/>
      <c r="H62" s="43"/>
      <c r="I62" s="45">
        <v>397</v>
      </c>
      <c r="J62" s="48">
        <v>572871</v>
      </c>
      <c r="K62" s="51">
        <v>397</v>
      </c>
      <c r="L62" s="50">
        <v>529995</v>
      </c>
      <c r="M62" s="56"/>
      <c r="N62" s="60"/>
      <c r="O62" s="5">
        <v>499.8</v>
      </c>
      <c r="P62" s="9">
        <v>653238.6</v>
      </c>
      <c r="Q62" s="9"/>
      <c r="R62" s="9"/>
      <c r="S62" s="5">
        <v>4.56</v>
      </c>
      <c r="T62" s="5">
        <v>34140.72</v>
      </c>
      <c r="U62" s="5">
        <v>57.12</v>
      </c>
      <c r="V62" s="9">
        <v>119323.68</v>
      </c>
    </row>
    <row r="63" spans="1:22" s="34" customFormat="1" ht="24.75" customHeight="1">
      <c r="A63" s="5">
        <v>53</v>
      </c>
      <c r="B63" s="63" t="s">
        <v>62</v>
      </c>
      <c r="C63" s="7"/>
      <c r="D63" s="7"/>
      <c r="E63" s="8">
        <f t="shared" si="2"/>
        <v>2510625.02</v>
      </c>
      <c r="F63" s="24">
        <v>593997.2</v>
      </c>
      <c r="G63" s="25"/>
      <c r="H63" s="43"/>
      <c r="I63" s="45">
        <v>328</v>
      </c>
      <c r="J63" s="48">
        <v>473304</v>
      </c>
      <c r="K63" s="51">
        <v>328</v>
      </c>
      <c r="L63" s="50">
        <v>437880</v>
      </c>
      <c r="M63" s="56"/>
      <c r="N63" s="60"/>
      <c r="O63" s="5">
        <v>553.2</v>
      </c>
      <c r="P63" s="9">
        <v>864346.3</v>
      </c>
      <c r="Q63" s="9"/>
      <c r="R63" s="9"/>
      <c r="S63" s="5">
        <v>4.56</v>
      </c>
      <c r="T63" s="5">
        <v>34140.72</v>
      </c>
      <c r="U63" s="5">
        <v>51.2</v>
      </c>
      <c r="V63" s="9">
        <v>106956.8</v>
      </c>
    </row>
    <row r="64" spans="1:22" s="34" customFormat="1" ht="24.75" customHeight="1">
      <c r="A64" s="5">
        <v>54</v>
      </c>
      <c r="B64" s="63" t="s">
        <v>63</v>
      </c>
      <c r="C64" s="7"/>
      <c r="D64" s="7"/>
      <c r="E64" s="8">
        <f t="shared" si="2"/>
        <v>2630170.55</v>
      </c>
      <c r="F64" s="24">
        <v>603855.2</v>
      </c>
      <c r="G64" s="25"/>
      <c r="H64" s="43"/>
      <c r="I64" s="45">
        <v>329</v>
      </c>
      <c r="J64" s="48">
        <v>474747</v>
      </c>
      <c r="K64" s="51">
        <v>329</v>
      </c>
      <c r="L64" s="50">
        <v>439215</v>
      </c>
      <c r="M64" s="56"/>
      <c r="N64" s="60"/>
      <c r="O64" s="5">
        <v>619.98</v>
      </c>
      <c r="P64" s="9">
        <v>971255.83</v>
      </c>
      <c r="Q64" s="9"/>
      <c r="R64" s="9"/>
      <c r="S64" s="5">
        <v>4.56</v>
      </c>
      <c r="T64" s="5">
        <v>34140.72</v>
      </c>
      <c r="U64" s="5">
        <v>51.2</v>
      </c>
      <c r="V64" s="9">
        <v>106956.8</v>
      </c>
    </row>
    <row r="65" spans="1:22" s="34" customFormat="1" ht="24.75" customHeight="1">
      <c r="A65" s="5">
        <v>55</v>
      </c>
      <c r="B65" s="63" t="s">
        <v>64</v>
      </c>
      <c r="C65" s="7"/>
      <c r="D65" s="7"/>
      <c r="E65" s="78">
        <f t="shared" si="2"/>
        <v>5419600.024</v>
      </c>
      <c r="F65" s="79">
        <v>1992761.2</v>
      </c>
      <c r="G65" s="25"/>
      <c r="H65" s="43"/>
      <c r="I65" s="45">
        <v>881</v>
      </c>
      <c r="J65" s="48">
        <v>1271283</v>
      </c>
      <c r="K65" s="51">
        <v>881</v>
      </c>
      <c r="L65" s="50">
        <v>1176135</v>
      </c>
      <c r="M65" s="55">
        <v>641.8</v>
      </c>
      <c r="N65" s="60">
        <f>M65*1278.68</f>
        <v>820656.824</v>
      </c>
      <c r="O65" s="5"/>
      <c r="P65" s="9"/>
      <c r="Q65" s="9"/>
      <c r="R65" s="9"/>
      <c r="S65" s="5"/>
      <c r="T65" s="5"/>
      <c r="U65" s="5">
        <v>76</v>
      </c>
      <c r="V65" s="9">
        <v>158764</v>
      </c>
    </row>
    <row r="66" spans="1:22" s="34" customFormat="1" ht="24.75" customHeight="1">
      <c r="A66" s="5">
        <v>56</v>
      </c>
      <c r="B66" s="63" t="s">
        <v>65</v>
      </c>
      <c r="C66" s="7"/>
      <c r="D66" s="7"/>
      <c r="E66" s="78">
        <f t="shared" si="2"/>
        <v>5274433.5200000005</v>
      </c>
      <c r="F66" s="79">
        <v>1914594.4</v>
      </c>
      <c r="G66" s="25"/>
      <c r="H66" s="43"/>
      <c r="I66" s="45">
        <v>871</v>
      </c>
      <c r="J66" s="48">
        <v>1256853</v>
      </c>
      <c r="K66" s="51">
        <v>871</v>
      </c>
      <c r="L66" s="50">
        <v>1162785</v>
      </c>
      <c r="M66" s="58">
        <v>634</v>
      </c>
      <c r="N66" s="60">
        <f>M66*1278.68</f>
        <v>810683.12</v>
      </c>
      <c r="O66" s="5"/>
      <c r="P66" s="9"/>
      <c r="Q66" s="9"/>
      <c r="R66" s="9"/>
      <c r="S66" s="5"/>
      <c r="T66" s="5"/>
      <c r="U66" s="5">
        <v>62</v>
      </c>
      <c r="V66" s="9">
        <v>129518</v>
      </c>
    </row>
    <row r="67" spans="1:22" s="34" customFormat="1" ht="24.75" customHeight="1">
      <c r="A67" s="5">
        <v>57</v>
      </c>
      <c r="B67" s="63" t="s">
        <v>66</v>
      </c>
      <c r="C67" s="7"/>
      <c r="D67" s="7"/>
      <c r="E67" s="78">
        <f t="shared" si="2"/>
        <v>5420215.488</v>
      </c>
      <c r="F67" s="79">
        <v>2054896.8</v>
      </c>
      <c r="G67" s="25"/>
      <c r="H67" s="43"/>
      <c r="I67" s="45">
        <v>862</v>
      </c>
      <c r="J67" s="48">
        <v>1243866</v>
      </c>
      <c r="K67" s="51">
        <v>862</v>
      </c>
      <c r="L67" s="50">
        <v>1150770</v>
      </c>
      <c r="M67" s="55">
        <v>636.6</v>
      </c>
      <c r="N67" s="60">
        <f>M67*1278.68</f>
        <v>814007.6880000001</v>
      </c>
      <c r="O67" s="5"/>
      <c r="P67" s="9"/>
      <c r="Q67" s="9"/>
      <c r="R67" s="9"/>
      <c r="S67" s="5"/>
      <c r="T67" s="5"/>
      <c r="U67" s="5">
        <v>75</v>
      </c>
      <c r="V67" s="9">
        <v>156675</v>
      </c>
    </row>
    <row r="68" spans="1:22" s="34" customFormat="1" ht="24.75" customHeight="1">
      <c r="A68" s="5">
        <v>58</v>
      </c>
      <c r="B68" s="63" t="s">
        <v>67</v>
      </c>
      <c r="C68" s="7"/>
      <c r="D68" s="7"/>
      <c r="E68" s="78">
        <f t="shared" si="2"/>
        <v>8070693.495999999</v>
      </c>
      <c r="F68" s="79">
        <v>2913469.6</v>
      </c>
      <c r="G68" s="25"/>
      <c r="H68" s="43"/>
      <c r="I68" s="45">
        <v>1321</v>
      </c>
      <c r="J68" s="48">
        <v>1906203</v>
      </c>
      <c r="K68" s="51">
        <v>1321</v>
      </c>
      <c r="L68" s="50">
        <v>1763535</v>
      </c>
      <c r="M68" s="55">
        <v>887.2</v>
      </c>
      <c r="N68" s="60">
        <f>M68*1278.68</f>
        <v>1134444.8960000002</v>
      </c>
      <c r="O68" s="5"/>
      <c r="P68" s="9"/>
      <c r="Q68" s="9"/>
      <c r="R68" s="9"/>
      <c r="S68" s="5"/>
      <c r="T68" s="5"/>
      <c r="U68" s="5">
        <v>169</v>
      </c>
      <c r="V68" s="9">
        <v>353041</v>
      </c>
    </row>
    <row r="69" spans="1:22" s="34" customFormat="1" ht="24.75" customHeight="1">
      <c r="A69" s="5">
        <v>59</v>
      </c>
      <c r="B69" s="63" t="s">
        <v>68</v>
      </c>
      <c r="C69" s="7"/>
      <c r="D69" s="7"/>
      <c r="E69" s="78">
        <f t="shared" si="2"/>
        <v>2486651.44</v>
      </c>
      <c r="F69" s="79">
        <v>679082</v>
      </c>
      <c r="G69" s="25"/>
      <c r="H69" s="43"/>
      <c r="I69" s="45">
        <v>410.2</v>
      </c>
      <c r="J69" s="48">
        <v>591918.6</v>
      </c>
      <c r="K69" s="51">
        <v>410.2</v>
      </c>
      <c r="L69" s="50">
        <v>547617</v>
      </c>
      <c r="M69" s="56"/>
      <c r="N69" s="60"/>
      <c r="O69" s="5">
        <v>511.12</v>
      </c>
      <c r="P69" s="9">
        <v>668033.84</v>
      </c>
      <c r="Q69" s="9"/>
      <c r="R69" s="9"/>
      <c r="S69" s="5"/>
      <c r="T69" s="5"/>
      <c r="U69" s="5"/>
      <c r="V69" s="9"/>
    </row>
    <row r="70" spans="1:22" s="34" customFormat="1" ht="24.75" customHeight="1">
      <c r="A70" s="5">
        <v>60</v>
      </c>
      <c r="B70" s="63" t="s">
        <v>69</v>
      </c>
      <c r="C70" s="7"/>
      <c r="D70" s="7"/>
      <c r="E70" s="78">
        <f t="shared" si="2"/>
        <v>3783707.82</v>
      </c>
      <c r="F70" s="79">
        <v>1091527.32</v>
      </c>
      <c r="G70" s="25"/>
      <c r="H70" s="43"/>
      <c r="I70" s="45">
        <v>662.4</v>
      </c>
      <c r="J70" s="48">
        <v>955843.2</v>
      </c>
      <c r="K70" s="51">
        <v>662.4</v>
      </c>
      <c r="L70" s="50">
        <v>884304</v>
      </c>
      <c r="M70" s="59"/>
      <c r="N70" s="60"/>
      <c r="O70" s="5">
        <v>651.9</v>
      </c>
      <c r="P70" s="9">
        <v>852033.2999999999</v>
      </c>
      <c r="Q70" s="9"/>
      <c r="R70" s="9"/>
      <c r="S70" s="5"/>
      <c r="T70" s="5"/>
      <c r="U70" s="5"/>
      <c r="V70" s="9"/>
    </row>
    <row r="71" spans="1:22" s="34" customFormat="1" ht="24.75" customHeight="1">
      <c r="A71" s="5">
        <v>61</v>
      </c>
      <c r="B71" s="63" t="s">
        <v>70</v>
      </c>
      <c r="C71" s="7"/>
      <c r="D71" s="7"/>
      <c r="E71" s="78">
        <f t="shared" si="2"/>
        <v>3820462.66</v>
      </c>
      <c r="F71" s="79">
        <v>1089296.56</v>
      </c>
      <c r="G71" s="25"/>
      <c r="H71" s="43"/>
      <c r="I71" s="45">
        <v>656.25</v>
      </c>
      <c r="J71" s="48">
        <v>946968.75</v>
      </c>
      <c r="K71" s="51">
        <v>656.25</v>
      </c>
      <c r="L71" s="50">
        <v>876093.75</v>
      </c>
      <c r="M71" s="59"/>
      <c r="N71" s="60"/>
      <c r="O71" s="5">
        <v>694.8</v>
      </c>
      <c r="P71" s="9">
        <v>908103.6</v>
      </c>
      <c r="Q71" s="9"/>
      <c r="R71" s="9"/>
      <c r="S71" s="5"/>
      <c r="T71" s="5"/>
      <c r="U71" s="5"/>
      <c r="V71" s="9"/>
    </row>
    <row r="72" spans="1:22" s="34" customFormat="1" ht="24.75" customHeight="1">
      <c r="A72" s="5">
        <v>62</v>
      </c>
      <c r="B72" s="66" t="s">
        <v>71</v>
      </c>
      <c r="C72" s="67"/>
      <c r="D72" s="67"/>
      <c r="E72" s="78">
        <f t="shared" si="2"/>
        <v>3504453</v>
      </c>
      <c r="F72" s="79">
        <v>1073078</v>
      </c>
      <c r="G72" s="25"/>
      <c r="H72" s="43"/>
      <c r="I72" s="45">
        <v>568</v>
      </c>
      <c r="J72" s="48">
        <v>819624</v>
      </c>
      <c r="K72" s="51">
        <v>568</v>
      </c>
      <c r="L72" s="50">
        <v>758280</v>
      </c>
      <c r="M72" s="56"/>
      <c r="N72" s="60"/>
      <c r="O72" s="11">
        <v>653</v>
      </c>
      <c r="P72" s="9">
        <v>853471</v>
      </c>
      <c r="Q72" s="9"/>
      <c r="R72" s="9"/>
      <c r="S72" s="5"/>
      <c r="T72" s="5"/>
      <c r="U72" s="5"/>
      <c r="V72" s="9"/>
    </row>
    <row r="73" spans="1:22" s="34" customFormat="1" ht="24" customHeight="1">
      <c r="A73" s="5">
        <v>63</v>
      </c>
      <c r="B73" s="89" t="s">
        <v>72</v>
      </c>
      <c r="C73" s="69"/>
      <c r="D73" s="69"/>
      <c r="E73" s="78">
        <f t="shared" si="2"/>
        <v>4165867.1</v>
      </c>
      <c r="F73" s="79">
        <v>1251874</v>
      </c>
      <c r="G73" s="28"/>
      <c r="H73" s="27"/>
      <c r="I73" s="45">
        <v>738.2</v>
      </c>
      <c r="J73" s="90">
        <v>1065222.6</v>
      </c>
      <c r="K73" s="51">
        <v>738.2</v>
      </c>
      <c r="L73" s="50">
        <v>985497.0000000001</v>
      </c>
      <c r="M73" s="56"/>
      <c r="N73" s="60"/>
      <c r="O73" s="5">
        <v>660.5</v>
      </c>
      <c r="P73" s="9">
        <v>863273.5</v>
      </c>
      <c r="Q73" s="9"/>
      <c r="R73" s="9"/>
      <c r="S73" s="5"/>
      <c r="T73" s="5"/>
      <c r="U73" s="5"/>
      <c r="V73" s="9"/>
    </row>
    <row r="74" spans="1:22" s="34" customFormat="1" ht="24" customHeight="1">
      <c r="A74" s="5">
        <v>64</v>
      </c>
      <c r="B74" s="71" t="s">
        <v>78</v>
      </c>
      <c r="C74" s="69"/>
      <c r="D74" s="69"/>
      <c r="E74" s="17">
        <v>8930738</v>
      </c>
      <c r="F74" s="91"/>
      <c r="G74" s="26">
        <v>4</v>
      </c>
      <c r="H74" s="17">
        <v>8930738</v>
      </c>
      <c r="I74" s="92"/>
      <c r="J74" s="8"/>
      <c r="K74" s="51"/>
      <c r="L74" s="50"/>
      <c r="M74" s="56"/>
      <c r="N74" s="60"/>
      <c r="O74" s="5"/>
      <c r="P74" s="9"/>
      <c r="Q74" s="9"/>
      <c r="R74" s="9"/>
      <c r="S74" s="5"/>
      <c r="T74" s="5"/>
      <c r="U74" s="5"/>
      <c r="V74" s="9"/>
    </row>
    <row r="75" spans="1:22" s="34" customFormat="1" ht="24" customHeight="1">
      <c r="A75" s="5">
        <v>65</v>
      </c>
      <c r="B75" s="94" t="s">
        <v>79</v>
      </c>
      <c r="C75" s="69"/>
      <c r="D75" s="69"/>
      <c r="E75" s="68">
        <v>7910975</v>
      </c>
      <c r="F75" s="24"/>
      <c r="G75" s="93">
        <v>5</v>
      </c>
      <c r="H75" s="68">
        <v>7910975</v>
      </c>
      <c r="I75" s="45"/>
      <c r="J75" s="8"/>
      <c r="K75" s="51"/>
      <c r="L75" s="50"/>
      <c r="M75" s="56"/>
      <c r="N75" s="60"/>
      <c r="O75" s="5"/>
      <c r="P75" s="9"/>
      <c r="Q75" s="9"/>
      <c r="R75" s="9"/>
      <c r="S75" s="5"/>
      <c r="T75" s="5"/>
      <c r="U75" s="5"/>
      <c r="V75" s="9"/>
    </row>
    <row r="76" spans="1:22" s="34" customFormat="1" ht="24" customHeight="1">
      <c r="A76" s="5">
        <v>66</v>
      </c>
      <c r="B76" s="71" t="s">
        <v>80</v>
      </c>
      <c r="C76" s="69"/>
      <c r="D76" s="69"/>
      <c r="E76" s="8">
        <f>(1500000+82195)*3</f>
        <v>4746585</v>
      </c>
      <c r="F76" s="32"/>
      <c r="G76" s="25">
        <v>3</v>
      </c>
      <c r="H76" s="8">
        <f>(1500000+82195)*3</f>
        <v>4746585</v>
      </c>
      <c r="I76" s="45"/>
      <c r="J76" s="8"/>
      <c r="K76" s="51"/>
      <c r="L76" s="50"/>
      <c r="M76" s="56"/>
      <c r="N76" s="60"/>
      <c r="O76" s="5"/>
      <c r="P76" s="9"/>
      <c r="Q76" s="9"/>
      <c r="R76" s="9"/>
      <c r="S76" s="5"/>
      <c r="T76" s="5"/>
      <c r="U76" s="5"/>
      <c r="V76" s="9"/>
    </row>
    <row r="77" spans="1:22" s="34" customFormat="1" ht="24" customHeight="1">
      <c r="A77" s="5">
        <v>67</v>
      </c>
      <c r="B77" s="72" t="s">
        <v>84</v>
      </c>
      <c r="C77" s="69"/>
      <c r="D77" s="69"/>
      <c r="E77" s="48">
        <v>8930738</v>
      </c>
      <c r="F77" s="32"/>
      <c r="G77" s="25">
        <v>4</v>
      </c>
      <c r="H77" s="48">
        <v>8930738</v>
      </c>
      <c r="I77" s="45"/>
      <c r="J77" s="8"/>
      <c r="K77" s="51"/>
      <c r="L77" s="50"/>
      <c r="M77" s="56"/>
      <c r="N77" s="60"/>
      <c r="O77" s="5"/>
      <c r="P77" s="9"/>
      <c r="Q77" s="9"/>
      <c r="R77" s="9"/>
      <c r="S77" s="5"/>
      <c r="T77" s="5"/>
      <c r="U77" s="5"/>
      <c r="V77" s="9"/>
    </row>
    <row r="78" spans="1:22" s="34" customFormat="1" ht="24" customHeight="1">
      <c r="A78" s="5">
        <v>68</v>
      </c>
      <c r="B78" s="70" t="s">
        <v>85</v>
      </c>
      <c r="C78" s="69"/>
      <c r="D78" s="69"/>
      <c r="E78" s="17">
        <v>7993170</v>
      </c>
      <c r="F78" s="32"/>
      <c r="G78" s="25">
        <v>5</v>
      </c>
      <c r="H78" s="17">
        <v>7993170</v>
      </c>
      <c r="I78" s="45"/>
      <c r="J78" s="8"/>
      <c r="K78" s="51"/>
      <c r="L78" s="50"/>
      <c r="M78" s="56"/>
      <c r="N78" s="60"/>
      <c r="O78" s="5"/>
      <c r="P78" s="9"/>
      <c r="Q78" s="9"/>
      <c r="R78" s="9"/>
      <c r="S78" s="5"/>
      <c r="T78" s="5"/>
      <c r="U78" s="5"/>
      <c r="V78" s="9"/>
    </row>
    <row r="79" spans="1:22" s="34" customFormat="1" ht="24" customHeight="1">
      <c r="A79" s="5">
        <v>69</v>
      </c>
      <c r="B79" s="70" t="s">
        <v>86</v>
      </c>
      <c r="C79" s="69"/>
      <c r="D79" s="69"/>
      <c r="E79" s="17">
        <v>6000000</v>
      </c>
      <c r="F79" s="32"/>
      <c r="G79" s="25">
        <v>4</v>
      </c>
      <c r="H79" s="17">
        <v>6000000</v>
      </c>
      <c r="I79" s="45"/>
      <c r="J79" s="8"/>
      <c r="K79" s="51"/>
      <c r="L79" s="50"/>
      <c r="M79" s="56"/>
      <c r="N79" s="60"/>
      <c r="O79" s="5"/>
      <c r="P79" s="9"/>
      <c r="Q79" s="9"/>
      <c r="R79" s="9"/>
      <c r="S79" s="5"/>
      <c r="T79" s="5"/>
      <c r="U79" s="5"/>
      <c r="V79" s="9"/>
    </row>
    <row r="80" spans="1:22" s="34" customFormat="1" ht="24" customHeight="1">
      <c r="A80" s="5">
        <v>70</v>
      </c>
      <c r="B80" s="95" t="s">
        <v>87</v>
      </c>
      <c r="C80" s="69"/>
      <c r="D80" s="69"/>
      <c r="E80" s="8">
        <v>6000000</v>
      </c>
      <c r="F80" s="32"/>
      <c r="G80" s="25">
        <v>4</v>
      </c>
      <c r="H80" s="8">
        <v>6000000</v>
      </c>
      <c r="I80" s="45"/>
      <c r="J80" s="8"/>
      <c r="K80" s="51"/>
      <c r="L80" s="50"/>
      <c r="M80" s="56"/>
      <c r="N80" s="60"/>
      <c r="O80" s="5"/>
      <c r="P80" s="9"/>
      <c r="Q80" s="9"/>
      <c r="R80" s="9"/>
      <c r="S80" s="5"/>
      <c r="T80" s="5"/>
      <c r="U80" s="5"/>
      <c r="V80" s="9"/>
    </row>
    <row r="81" spans="1:22" s="34" customFormat="1" ht="15.75">
      <c r="A81" s="36"/>
      <c r="B81" s="37"/>
      <c r="C81" s="5"/>
      <c r="D81" s="5"/>
      <c r="E81" s="29">
        <f>F81+H81+J81+L81+N81+P81+R81+T81+V81</f>
        <v>306961915.3532</v>
      </c>
      <c r="F81" s="29">
        <f>SUM(F11:F73)</f>
        <v>77669286.32</v>
      </c>
      <c r="G81" s="38">
        <f>SUM(G74:G80)</f>
        <v>29</v>
      </c>
      <c r="H81" s="29">
        <f>SUM(H74:H80)</f>
        <v>50512206</v>
      </c>
      <c r="I81" s="39">
        <f aca="true" t="shared" si="3" ref="I81:O81">SUM(I11:I73)</f>
        <v>37689.92</v>
      </c>
      <c r="J81" s="61">
        <f t="shared" si="3"/>
        <v>55908778.56</v>
      </c>
      <c r="K81" s="10">
        <f t="shared" si="3"/>
        <v>37689.92</v>
      </c>
      <c r="L81" s="29">
        <f t="shared" si="3"/>
        <v>50316043.199999996</v>
      </c>
      <c r="M81" s="5">
        <f t="shared" si="3"/>
        <v>6209.240000000001</v>
      </c>
      <c r="N81" s="29">
        <f t="shared" si="3"/>
        <v>7939631.0032</v>
      </c>
      <c r="O81" s="10">
        <f t="shared" si="3"/>
        <v>43598.41000000002</v>
      </c>
      <c r="P81" s="62">
        <f>SUM(P12:P73)</f>
        <v>57258627.739999995</v>
      </c>
      <c r="Q81" s="62"/>
      <c r="R81" s="62">
        <v>127279</v>
      </c>
      <c r="S81" s="5"/>
      <c r="T81" s="62">
        <f>SUM(T11:T73)</f>
        <v>381986.7399999999</v>
      </c>
      <c r="U81" s="11"/>
      <c r="V81" s="29">
        <f>SUM(V11:V73)</f>
        <v>6848076.789999999</v>
      </c>
    </row>
    <row r="82" spans="1:22" s="4" customFormat="1" ht="15.75">
      <c r="A82" s="1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</row>
    <row r="83" spans="1:24" s="4" customFormat="1" ht="39" customHeight="1">
      <c r="A83" s="99" t="s">
        <v>91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</row>
    <row r="84" spans="1:22" s="4" customFormat="1" ht="18.75" customHeight="1">
      <c r="A84" s="1"/>
      <c r="B84" s="4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s="42" customFormat="1" ht="21">
      <c r="A85" s="41"/>
      <c r="B85" s="41"/>
      <c r="C85" s="41"/>
      <c r="D85" s="41"/>
      <c r="E85" s="41"/>
      <c r="F85" s="41"/>
      <c r="G85" s="41"/>
      <c r="H85" s="41"/>
      <c r="I85" s="98"/>
      <c r="J85" s="98"/>
      <c r="K85" s="98"/>
      <c r="L85" s="98"/>
      <c r="M85" s="41"/>
      <c r="N85" s="41"/>
      <c r="O85" s="41"/>
      <c r="P85" s="41"/>
      <c r="Q85" s="41"/>
      <c r="R85" s="41"/>
      <c r="S85" s="41"/>
      <c r="T85" s="41"/>
      <c r="U85" s="41"/>
      <c r="V85" s="41"/>
    </row>
    <row r="86" s="4" customFormat="1" ht="15.75"/>
    <row r="87" ht="15">
      <c r="B87" s="73"/>
    </row>
    <row r="89" spans="1:2" ht="15">
      <c r="A89" s="73"/>
      <c r="B89" s="73"/>
    </row>
  </sheetData>
  <sheetProtection/>
  <mergeCells count="20">
    <mergeCell ref="K1:V1"/>
    <mergeCell ref="A6:V6"/>
    <mergeCell ref="C8:C9"/>
    <mergeCell ref="D8:D9"/>
    <mergeCell ref="I8:J8"/>
    <mergeCell ref="G8:H8"/>
    <mergeCell ref="K8:L8"/>
    <mergeCell ref="C7:D7"/>
    <mergeCell ref="I85:L85"/>
    <mergeCell ref="A83:X83"/>
    <mergeCell ref="B82:V82"/>
    <mergeCell ref="U8:V8"/>
    <mergeCell ref="O8:P8"/>
    <mergeCell ref="M8:N8"/>
    <mergeCell ref="S8:T8"/>
    <mergeCell ref="A7:A9"/>
    <mergeCell ref="F7:V7"/>
    <mergeCell ref="B7:B9"/>
    <mergeCell ref="Q8:R8"/>
    <mergeCell ref="E7:E8"/>
  </mergeCells>
  <printOptions/>
  <pageMargins left="0.25" right="0.25" top="0.75" bottom="0.75" header="0.3" footer="0.3"/>
  <pageSetup fitToHeight="7" fitToWidth="1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Шведова</dc:creator>
  <cp:keywords/>
  <dc:description/>
  <cp:lastModifiedBy>PobegimovaTA</cp:lastModifiedBy>
  <cp:lastPrinted>2015-04-09T06:40:11Z</cp:lastPrinted>
  <dcterms:created xsi:type="dcterms:W3CDTF">2014-12-26T12:52:14Z</dcterms:created>
  <dcterms:modified xsi:type="dcterms:W3CDTF">2015-05-13T09:29:16Z</dcterms:modified>
  <cp:category/>
  <cp:version/>
  <cp:contentType/>
  <cp:contentStatus/>
</cp:coreProperties>
</file>