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<sst xmlns="http://schemas.openxmlformats.org/spreadsheetml/2006/main" count="63" uniqueCount="46">
  <si>
    <t>№</t>
  </si>
  <si>
    <t>Протяженность ремонтируемого участка, км</t>
  </si>
  <si>
    <t>Площадь ремонтируемого участка, кв.м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</si>
  <si>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</si>
  <si>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</si>
  <si>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</si>
  <si>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</si>
  <si>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УТВЕРЖДЕН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</si>
  <si>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</si>
  <si>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</si>
  <si>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</si>
  <si>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 xml:space="preserve">Перечень муниципальных автомобильных дорог городского округа Электросталь Московской области  и  тротуаров, расположенных  в границах  полос отвода муниципальных автомобильных дорог городского округа Электросталь Московской области, 
подлежащих ремонту в 2015 году </t>
  </si>
  <si>
    <t>121/53</t>
  </si>
  <si>
    <t>Общая протяженность бортового камня/поребрика, подлежащего замене (установке), пог. м</t>
  </si>
  <si>
    <t>Автомобильная дорога улица Энтузиастов (идентификационный номер 46-490 ОП МГ 2Э-047) (ремонт проезжей части)</t>
  </si>
  <si>
    <t>Автомобильная дорога улица Железнодорожная (идентификационный номер 46-490 ОП МГ 2Э-032) в районе транспортного дорожного ограждения (ремонт проезжей части)</t>
  </si>
  <si>
    <t>Автомобильная дорога улица Второва (идентификационный номер 46-490 ОП МГ 3Э-071) (ремонт проезжей части)</t>
  </si>
  <si>
    <t>Автомобильная дорога проезд 1-ый Садовый (идентификационный номер 46-490 ОП МГ 2Э-051) (ремонт проезжей части)</t>
  </si>
  <si>
    <t>Автомобильная дорога улица 2-ая Поселковая (идентификационный номер 46-490 ОП МГ 3Э-070) (ремонт проезжей части)</t>
  </si>
  <si>
    <t xml:space="preserve">Автомобильная дорога улица Некрасова (идентификационный номер 46-490 ОП МГ 2Э-055) на участке от дома № 6 по проспекту Ленина до дома № 10а по улице Ногинское шоссе  (ремонт проезжей части, устройство уширения проезжей части, ремонт тротуара в границах полосы отвода муниципальной автомобильной дороги) </t>
  </si>
  <si>
    <t xml:space="preserve">Автомобильная дорога проезд Криулинский (идентификационный номер 46-490 ОП МГ 1Э-023) на участке от территории СНТ «Труд» до границы городского округа Электросталь (ремонт проезжей части) </t>
  </si>
  <si>
    <t xml:space="preserve">Тротуар, расположенный в границе полосы отвода муниципальной автомобильной дороги улица Карла Маркса на участке от места примыкания к автомобильной дороге улица Рабочая до дома №6 по улице Карла Маркса (ремонт тротуара) </t>
  </si>
  <si>
    <t xml:space="preserve">Тротуар, расположенный в границе полосы отвода муниципальной автомобильной дороги улица Рабочая на участке от места пересечения с муниципальной автомобильной дорогой улица Советская до железнодорожной платформы "Электросталь" (ремонт тротуара) </t>
  </si>
  <si>
    <t xml:space="preserve">Тротуар, расположенный в границе полосы отвода муниципальной автомобильной дороги улица Мира в районе дома №31а по улице Мира (ремонт тротуара) </t>
  </si>
  <si>
    <t xml:space="preserve">Тротуар, расположенный в границе полосы отвода муниципальной автомобильной дороги улица Жулябина на участке от места пересечения с муниципальной автомобильной дорогой улица Красная до места примыкания к муниципальной автомобильной дороге улица Рабочая (ремонт тротуара) </t>
  </si>
  <si>
    <t>Всего по подпрограмме «Ремонт муниципальных автомобильных дорог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</si>
  <si>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>Ремонт муниципальных автомобильных дорог</t>
  </si>
  <si>
    <t>215/0</t>
  </si>
  <si>
    <t>улица Горького (идентификационный номер 46-490 ОП МГ  1Э-015) на участке от места примыкания к автомобильной дороге улица Корешкова до места примыкания автомобильной дороги улица Радио (ремонт проезжей части)</t>
  </si>
  <si>
    <t>улица Корешкова (идентификационный номер 46-490 ОП МГ 1Э-003) на участке от места пересечения с автомобильной дорогой улица Красная до места пересечения с автомобильной дорогой улица Николаева (ремонт проезжей части)</t>
  </si>
  <si>
    <t xml:space="preserve">Итого по ремонту муниципальных автомобильных дорог </t>
  </si>
  <si>
    <t xml:space="preserve"> Стоимость работ, руб.</t>
  </si>
  <si>
    <t>110/0</t>
  </si>
  <si>
    <t>Ремонт тротуаров, расположенных в границах полос отвода муниципальных автомобильных дорог</t>
  </si>
  <si>
    <t>Итого по ремонту тротуаров, расположенных в границах полос отвода муниципальных автомобильных дорог</t>
  </si>
  <si>
    <t>11/53</t>
  </si>
  <si>
    <t xml:space="preserve">Проверка качества ремонтных работ </t>
  </si>
  <si>
    <t xml:space="preserve">Проверка качества ремонта автомобильной дороги улица Некрасова, тротуаров улица Рабочая, Жулябина, Карла Маркса </t>
  </si>
  <si>
    <t xml:space="preserve">Проверка качества ремонта автомобильных дорог проезд Криулинский, 1-йСадовый, улица Энтузиастов, Железнодорожная, Второва, 2-ая Поселковая </t>
  </si>
  <si>
    <t xml:space="preserve">Проверка качества ремонта автомобильных дорог улица Корешкова, Горького </t>
  </si>
  <si>
    <t xml:space="preserve">Итого по проверке качества ремонтных работ </t>
  </si>
  <si>
    <t>-</t>
  </si>
  <si>
    <t>Наименование объекта, вид работ</t>
  </si>
  <si>
    <t xml:space="preserve">Нераспределенный остаток денежных средств </t>
  </si>
  <si>
    <t>224/13</t>
  </si>
  <si>
    <r>
      <t xml:space="preserve">от </t>
    </r>
    <r>
      <rPr>
        <sz val="12"/>
        <color indexed="8"/>
        <rFont val="Times New Roman"/>
        <family val="1"/>
      </rPr>
      <t>22.07.2015 № 565/8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</si>
</sst>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#,##0.000"/>
    <numFmt numFmtId="175" formatCode="0.000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175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center" wrapText="1"/>
    </xf>
    <xf numFmtId="49" fontId="41" fillId="0" borderId="10" xfId="0" applyNumberFormat="1" applyFont="1" applyBorder="1" applyAlignment="1">
      <alignment horizontal="right" vertical="center" wrapText="1"/>
    </xf>
    <xf numFmtId="175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top"/>
    </xf>
    <xf numFmtId="0" fontId="41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Border="1" applyAlignment="1">
      <alignment vertical="center"/>
    </xf>
    <xf numFmtId="1" fontId="41" fillId="0" borderId="10" xfId="0" applyNumberFormat="1" applyFont="1" applyFill="1" applyBorder="1" applyAlignment="1">
      <alignment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top" wrapText="1"/>
    </xf>
    <xf numFmtId="175" fontId="41" fillId="0" borderId="10" xfId="0" applyNumberFormat="1" applyFont="1" applyFill="1" applyBorder="1" applyAlignment="1">
      <alignment horizontal="right" vertical="center" wrapText="1"/>
    </xf>
    <xf numFmtId="1" fontId="42" fillId="0" borderId="10" xfId="0" applyNumberFormat="1" applyFont="1" applyFill="1" applyBorder="1" applyAlignment="1">
      <alignment horizontal="right" vertical="center" wrapText="1"/>
    </xf>
    <xf numFmtId="175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175" fontId="41" fillId="33" borderId="10" xfId="0" applyNumberFormat="1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right" vertical="center" wrapText="1"/>
    </xf>
    <xf numFmtId="175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top" wrapText="1"/>
    </xf>
    <xf numFmtId="0" fontId="41" fillId="33" borderId="10" xfId="0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96" zoomScalePageLayoutView="0" workbookViewId="0" topLeftCell="A1">
      <selection activeCell="G1" sqref="G1:H1"/>
    </sheetView>
  </sheetViews>
  <sheetFormatPr defaultColWidth="9.140625" defaultRowHeight="15"/>
  <cols>
    <col min="1" max="1" width="3.7109375" style="0" customWidth="1"/>
    <col min="2" max="2" width="52.7109375" style="0" customWidth="1"/>
    <col min="3" max="3" width="22.140625" style="0" customWidth="1"/>
    <col min="4" max="4" width="16.7109375" style="0" customWidth="1"/>
    <col min="5" max="5" width="19.7109375" style="0" customWidth="1"/>
    <col min="6" max="6" width="15.57421875" style="0" customWidth="1"/>
    <col min="7" max="7" width="18.8515625" style="0" customWidth="1"/>
    <col min="8" max="8" width="14.140625" style="0" customWidth="1"/>
    <col min="9" max="9" width="14.28125" style="0" bestFit="1" customWidth="1"/>
    <col min="10" max="10" width="13.57421875" style="0" bestFit="1" customWidth="1"/>
  </cols>
  <sheetData>
    <row r="1" spans="7:8" ht="15.75">
      <c r="G1" s="67" t="s">
        <v>7</v>
      </c>
      <c r="H1" s="67"/>
    </row>
    <row r="2" spans="7:8" ht="15.75">
      <c r="G2" s="67" t="s">
        <v>8</v>
      </c>
      <c r="H2" s="67"/>
    </row>
    <row r="3" spans="7:8" ht="15.75">
      <c r="G3" s="67" t="s">
        <v>9</v>
      </c>
      <c r="H3" s="67"/>
    </row>
    <row r="4" spans="7:8" ht="15.75">
      <c r="G4" s="67" t="s">
        <v>10</v>
      </c>
      <c r="H4" s="67"/>
    </row>
    <row r="5" spans="7:8" ht="15.75">
      <c r="G5" s="67" t="s">
        <v>45</v>
      </c>
      <c r="H5" s="67"/>
    </row>
    <row r="6" spans="7:8" ht="15.75">
      <c r="G6" s="10"/>
      <c r="H6" s="10"/>
    </row>
    <row r="7" spans="1:8" ht="48" customHeight="1">
      <c r="A7" s="62" t="s">
        <v>11</v>
      </c>
      <c r="B7" s="62"/>
      <c r="C7" s="62"/>
      <c r="D7" s="62"/>
      <c r="E7" s="62"/>
      <c r="F7" s="62"/>
      <c r="G7" s="62"/>
      <c r="H7" s="62"/>
    </row>
    <row r="8" spans="1:8" ht="15">
      <c r="A8" s="34"/>
      <c r="B8" s="34"/>
      <c r="C8" s="34"/>
      <c r="D8" s="34"/>
      <c r="E8" s="34"/>
      <c r="F8" s="34"/>
      <c r="G8" s="34"/>
      <c r="H8" s="34"/>
    </row>
    <row r="9" spans="1:8" ht="14.25" customHeight="1">
      <c r="A9" s="66" t="s">
        <v>0</v>
      </c>
      <c r="B9" s="63" t="s">
        <v>42</v>
      </c>
      <c r="C9" s="63" t="s">
        <v>13</v>
      </c>
      <c r="D9" s="63" t="s">
        <v>1</v>
      </c>
      <c r="E9" s="63" t="s">
        <v>2</v>
      </c>
      <c r="F9" s="63" t="s">
        <v>31</v>
      </c>
      <c r="G9" s="63"/>
      <c r="H9" s="63"/>
    </row>
    <row r="10" spans="1:8" ht="15.75">
      <c r="A10" s="66"/>
      <c r="B10" s="63"/>
      <c r="C10" s="63"/>
      <c r="D10" s="63"/>
      <c r="E10" s="63"/>
      <c r="F10" s="66" t="s">
        <v>3</v>
      </c>
      <c r="G10" s="64" t="s">
        <v>4</v>
      </c>
      <c r="H10" s="64"/>
    </row>
    <row r="11" spans="1:8" ht="70.5" customHeight="1">
      <c r="A11" s="66"/>
      <c r="B11" s="63"/>
      <c r="C11" s="63"/>
      <c r="D11" s="63"/>
      <c r="E11" s="63"/>
      <c r="F11" s="66"/>
      <c r="G11" s="8" t="s">
        <v>5</v>
      </c>
      <c r="H11" s="8" t="s">
        <v>6</v>
      </c>
    </row>
    <row r="12" spans="1:8" ht="101.25" customHeight="1">
      <c r="A12" s="65" t="s">
        <v>25</v>
      </c>
      <c r="B12" s="65"/>
      <c r="C12" s="43" t="s">
        <v>41</v>
      </c>
      <c r="D12" s="43" t="s">
        <v>41</v>
      </c>
      <c r="E12" s="43" t="s">
        <v>41</v>
      </c>
      <c r="F12" s="43">
        <f>G12+H12</f>
        <v>47791461.01</v>
      </c>
      <c r="G12" s="22">
        <v>43703461.01</v>
      </c>
      <c r="H12" s="22">
        <v>4088000</v>
      </c>
    </row>
    <row r="13" spans="1:8" ht="15.75">
      <c r="A13" s="61" t="s">
        <v>26</v>
      </c>
      <c r="B13" s="61"/>
      <c r="C13" s="61"/>
      <c r="D13" s="61"/>
      <c r="E13" s="61"/>
      <c r="F13" s="61"/>
      <c r="G13" s="61"/>
      <c r="H13" s="61"/>
    </row>
    <row r="14" spans="1:8" ht="47.25">
      <c r="A14" s="19">
        <v>1</v>
      </c>
      <c r="B14" s="21" t="s">
        <v>14</v>
      </c>
      <c r="C14" s="23">
        <v>0</v>
      </c>
      <c r="D14" s="17">
        <v>0.521</v>
      </c>
      <c r="E14" s="18">
        <v>4446.8</v>
      </c>
      <c r="F14" s="18">
        <v>2453677</v>
      </c>
      <c r="G14" s="18">
        <v>2453677</v>
      </c>
      <c r="H14" s="18">
        <v>0</v>
      </c>
    </row>
    <row r="15" spans="1:8" ht="63">
      <c r="A15" s="19">
        <v>2</v>
      </c>
      <c r="B15" s="25" t="s">
        <v>15</v>
      </c>
      <c r="C15" s="24">
        <v>0</v>
      </c>
      <c r="D15" s="26">
        <f>0.198+0.018+0.02</f>
        <v>0.236</v>
      </c>
      <c r="E15" s="13">
        <f>1310.9+140.4+155.2</f>
        <v>1606.5000000000002</v>
      </c>
      <c r="F15" s="13">
        <f>860340.63+85758.75+99797.62</f>
        <v>1045897</v>
      </c>
      <c r="G15" s="13">
        <f>860340.63+85758.75+99797.62</f>
        <v>1045897</v>
      </c>
      <c r="H15" s="13">
        <v>0</v>
      </c>
    </row>
    <row r="16" spans="1:8" ht="49.5" customHeight="1">
      <c r="A16" s="19">
        <v>3</v>
      </c>
      <c r="B16" s="25" t="s">
        <v>16</v>
      </c>
      <c r="C16" s="24">
        <v>0</v>
      </c>
      <c r="D16" s="26">
        <v>0.299</v>
      </c>
      <c r="E16" s="13">
        <v>2218.2</v>
      </c>
      <c r="F16" s="13">
        <v>1100441.02</v>
      </c>
      <c r="G16" s="13">
        <v>1100441.02</v>
      </c>
      <c r="H16" s="12">
        <v>0</v>
      </c>
    </row>
    <row r="17" spans="1:8" ht="47.25">
      <c r="A17" s="19">
        <v>4</v>
      </c>
      <c r="B17" s="25" t="s">
        <v>17</v>
      </c>
      <c r="C17" s="24">
        <v>0</v>
      </c>
      <c r="D17" s="26">
        <v>0.311</v>
      </c>
      <c r="E17" s="13">
        <v>3408.7</v>
      </c>
      <c r="F17" s="13">
        <v>1740536.15</v>
      </c>
      <c r="G17" s="13">
        <v>1740536.15</v>
      </c>
      <c r="H17" s="12">
        <v>0</v>
      </c>
    </row>
    <row r="18" spans="1:8" ht="47.25">
      <c r="A18" s="19">
        <v>5</v>
      </c>
      <c r="B18" s="25" t="s">
        <v>18</v>
      </c>
      <c r="C18" s="24">
        <v>0</v>
      </c>
      <c r="D18" s="26">
        <v>0.378</v>
      </c>
      <c r="E18" s="13">
        <v>3150.6</v>
      </c>
      <c r="F18" s="13">
        <v>1883495.09</v>
      </c>
      <c r="G18" s="13">
        <v>1883495.09</v>
      </c>
      <c r="H18" s="12">
        <v>0</v>
      </c>
    </row>
    <row r="19" spans="1:8" ht="110.25">
      <c r="A19" s="20">
        <v>6</v>
      </c>
      <c r="B19" s="21" t="s">
        <v>19</v>
      </c>
      <c r="C19" s="30" t="s">
        <v>44</v>
      </c>
      <c r="D19" s="31">
        <v>0.333</v>
      </c>
      <c r="E19" s="32">
        <f>3409.9+310+569.7</f>
        <v>4289.6</v>
      </c>
      <c r="F19" s="33">
        <f>3024921.05+24188.1</f>
        <v>3049109.15</v>
      </c>
      <c r="G19" s="32">
        <f>3024921.05+24188.1</f>
        <v>3049109.15</v>
      </c>
      <c r="H19" s="18">
        <v>0</v>
      </c>
    </row>
    <row r="20" spans="1:8" ht="78.75">
      <c r="A20" s="19">
        <v>7</v>
      </c>
      <c r="B20" s="25" t="s">
        <v>20</v>
      </c>
      <c r="C20" s="24">
        <v>0</v>
      </c>
      <c r="D20" s="26">
        <v>1.379</v>
      </c>
      <c r="E20" s="13">
        <v>10342.5</v>
      </c>
      <c r="F20" s="18">
        <v>5205789</v>
      </c>
      <c r="G20" s="18">
        <v>5205789</v>
      </c>
      <c r="H20" s="18">
        <v>0</v>
      </c>
    </row>
    <row r="21" spans="1:8" ht="78.75">
      <c r="A21" s="20">
        <v>8</v>
      </c>
      <c r="B21" s="25" t="s">
        <v>29</v>
      </c>
      <c r="C21" s="24">
        <v>0</v>
      </c>
      <c r="D21" s="26">
        <v>0.905</v>
      </c>
      <c r="E21" s="13">
        <v>15831.2</v>
      </c>
      <c r="F21" s="18">
        <v>8009740.05</v>
      </c>
      <c r="G21" s="18">
        <v>4805844.03</v>
      </c>
      <c r="H21" s="18">
        <f>F21-G21</f>
        <v>3203896.0199999996</v>
      </c>
    </row>
    <row r="22" spans="1:8" ht="78.75">
      <c r="A22" s="19">
        <v>9</v>
      </c>
      <c r="B22" s="25" t="s">
        <v>28</v>
      </c>
      <c r="C22" s="24">
        <v>0</v>
      </c>
      <c r="D22" s="26">
        <v>0.303</v>
      </c>
      <c r="E22" s="13">
        <v>3613.4</v>
      </c>
      <c r="F22" s="18">
        <v>1701776.38</v>
      </c>
      <c r="G22" s="18">
        <v>1022072.39</v>
      </c>
      <c r="H22" s="18">
        <f>F22-G22</f>
        <v>679703.9899999999</v>
      </c>
    </row>
    <row r="23" spans="1:10" ht="15.75">
      <c r="A23" s="52" t="s">
        <v>30</v>
      </c>
      <c r="B23" s="52"/>
      <c r="C23" s="27" t="s">
        <v>27</v>
      </c>
      <c r="D23" s="28">
        <f>D14+D15+D16+D17+D18+D19+D20+D21+D22</f>
        <v>4.665</v>
      </c>
      <c r="E23" s="29">
        <f>E14+E15+E16+E17+E18+E19+E20+E21+E22</f>
        <v>48907.50000000001</v>
      </c>
      <c r="F23" s="29">
        <f>F14+F15+F16+F17+F18+F19+F20+F21+F22</f>
        <v>26190460.84</v>
      </c>
      <c r="G23" s="29">
        <f>G14+G15+G16+G17+G18+G19+G20+G21+G22</f>
        <v>22306860.830000002</v>
      </c>
      <c r="H23" s="29">
        <f>H14+H15+H16+H17+H18+H19+H20+H21+H22</f>
        <v>3883600.0099999993</v>
      </c>
      <c r="I23" s="2"/>
      <c r="J23" s="2"/>
    </row>
    <row r="24" spans="1:8" ht="15" customHeight="1">
      <c r="A24" s="60" t="s">
        <v>33</v>
      </c>
      <c r="B24" s="60"/>
      <c r="C24" s="60"/>
      <c r="D24" s="60"/>
      <c r="E24" s="60"/>
      <c r="F24" s="60"/>
      <c r="G24" s="60"/>
      <c r="H24" s="60"/>
    </row>
    <row r="25" spans="1:9" ht="78.75">
      <c r="A25" s="20">
        <v>1</v>
      </c>
      <c r="B25" s="14" t="s">
        <v>21</v>
      </c>
      <c r="C25" s="36">
        <v>0</v>
      </c>
      <c r="D25" s="37">
        <v>0.507</v>
      </c>
      <c r="E25" s="12">
        <v>1974.1</v>
      </c>
      <c r="F25" s="12">
        <v>1025497.92</v>
      </c>
      <c r="G25" s="6">
        <v>1025497.92</v>
      </c>
      <c r="H25" s="38">
        <v>0</v>
      </c>
      <c r="I25" s="1"/>
    </row>
    <row r="26" spans="1:9" ht="94.5">
      <c r="A26" s="20">
        <v>2</v>
      </c>
      <c r="B26" s="5" t="s">
        <v>22</v>
      </c>
      <c r="C26" s="35">
        <v>0</v>
      </c>
      <c r="D26" s="11">
        <v>0.872</v>
      </c>
      <c r="E26" s="13">
        <v>1962</v>
      </c>
      <c r="F26" s="7">
        <v>1492483.21</v>
      </c>
      <c r="G26" s="7">
        <v>1492483.21</v>
      </c>
      <c r="H26" s="38">
        <v>0</v>
      </c>
      <c r="I26" s="2"/>
    </row>
    <row r="27" spans="1:9" ht="51.75" customHeight="1">
      <c r="A27" s="20">
        <v>3</v>
      </c>
      <c r="B27" s="50" t="s">
        <v>23</v>
      </c>
      <c r="C27" s="16" t="s">
        <v>35</v>
      </c>
      <c r="D27" s="11">
        <v>0.027</v>
      </c>
      <c r="E27" s="13">
        <v>91.7</v>
      </c>
      <c r="F27" s="7">
        <v>222152.25</v>
      </c>
      <c r="G27" s="7">
        <v>222152.25</v>
      </c>
      <c r="H27" s="38">
        <v>0</v>
      </c>
      <c r="I27" s="3"/>
    </row>
    <row r="28" spans="1:9" ht="110.25">
      <c r="A28" s="20">
        <v>4</v>
      </c>
      <c r="B28" s="14" t="s">
        <v>24</v>
      </c>
      <c r="C28" s="15" t="s">
        <v>32</v>
      </c>
      <c r="D28" s="11">
        <v>0.696</v>
      </c>
      <c r="E28" s="13">
        <v>2164.7</v>
      </c>
      <c r="F28" s="7">
        <v>1259951.96</v>
      </c>
      <c r="G28" s="7">
        <v>1259951.96</v>
      </c>
      <c r="H28" s="6">
        <v>0</v>
      </c>
      <c r="I28" s="3"/>
    </row>
    <row r="29" spans="1:8" ht="52.5" customHeight="1">
      <c r="A29" s="53" t="s">
        <v>34</v>
      </c>
      <c r="B29" s="54"/>
      <c r="C29" s="39" t="s">
        <v>12</v>
      </c>
      <c r="D29" s="40">
        <f>D25+D26+D27+D28</f>
        <v>2.102</v>
      </c>
      <c r="E29" s="41">
        <f>E25+E26+E27+E28</f>
        <v>6192.5</v>
      </c>
      <c r="F29" s="41">
        <f>F25+F26+F27+F28</f>
        <v>4000085.34</v>
      </c>
      <c r="G29" s="41">
        <f>G25+G26+G27+G28</f>
        <v>4000085.34</v>
      </c>
      <c r="H29" s="41">
        <f>H25+H26+H27+H28</f>
        <v>0</v>
      </c>
    </row>
    <row r="30" spans="1:8" ht="15.75">
      <c r="A30" s="55" t="s">
        <v>36</v>
      </c>
      <c r="B30" s="56"/>
      <c r="C30" s="56"/>
      <c r="D30" s="56"/>
      <c r="E30" s="56"/>
      <c r="F30" s="56"/>
      <c r="G30" s="56"/>
      <c r="H30" s="57"/>
    </row>
    <row r="31" spans="1:8" ht="47.25">
      <c r="A31" s="49">
        <v>1</v>
      </c>
      <c r="B31" s="9" t="s">
        <v>37</v>
      </c>
      <c r="C31" s="42" t="s">
        <v>41</v>
      </c>
      <c r="D31" s="42" t="s">
        <v>41</v>
      </c>
      <c r="E31" s="42" t="s">
        <v>41</v>
      </c>
      <c r="F31" s="43">
        <v>85176</v>
      </c>
      <c r="G31" s="43">
        <v>85176</v>
      </c>
      <c r="H31" s="6">
        <v>0</v>
      </c>
    </row>
    <row r="32" spans="1:8" ht="51" customHeight="1">
      <c r="A32" s="49">
        <v>2</v>
      </c>
      <c r="B32" s="9" t="s">
        <v>38</v>
      </c>
      <c r="C32" s="42" t="s">
        <v>41</v>
      </c>
      <c r="D32" s="42" t="s">
        <v>41</v>
      </c>
      <c r="E32" s="42" t="s">
        <v>41</v>
      </c>
      <c r="F32" s="43">
        <v>91421.84</v>
      </c>
      <c r="G32" s="43">
        <v>91421.84</v>
      </c>
      <c r="H32" s="6">
        <v>0</v>
      </c>
    </row>
    <row r="33" spans="1:8" ht="31.5">
      <c r="A33" s="49">
        <v>3</v>
      </c>
      <c r="B33" s="9" t="s">
        <v>39</v>
      </c>
      <c r="C33" s="42" t="s">
        <v>41</v>
      </c>
      <c r="D33" s="42" t="s">
        <v>41</v>
      </c>
      <c r="E33" s="42" t="s">
        <v>41</v>
      </c>
      <c r="F33" s="43">
        <v>42051</v>
      </c>
      <c r="G33" s="43">
        <v>42051</v>
      </c>
      <c r="H33" s="6">
        <v>0</v>
      </c>
    </row>
    <row r="34" spans="1:8" ht="15.75">
      <c r="A34" s="58" t="s">
        <v>40</v>
      </c>
      <c r="B34" s="59"/>
      <c r="C34" s="42" t="s">
        <v>41</v>
      </c>
      <c r="D34" s="42" t="s">
        <v>41</v>
      </c>
      <c r="E34" s="42" t="s">
        <v>41</v>
      </c>
      <c r="F34" s="47">
        <f>F31+F32+F33</f>
        <v>218648.84</v>
      </c>
      <c r="G34" s="47">
        <f>G31+G32+G33</f>
        <v>218648.84</v>
      </c>
      <c r="H34" s="48">
        <v>0</v>
      </c>
    </row>
    <row r="35" spans="1:8" ht="15.75">
      <c r="A35" s="58" t="s">
        <v>43</v>
      </c>
      <c r="B35" s="59"/>
      <c r="C35" s="42" t="s">
        <v>41</v>
      </c>
      <c r="D35" s="42" t="s">
        <v>41</v>
      </c>
      <c r="E35" s="42" t="s">
        <v>41</v>
      </c>
      <c r="F35" s="51">
        <f>F12-F23-F29-F34</f>
        <v>17382265.99</v>
      </c>
      <c r="G35" s="43">
        <f>G12-G23-G29-G34</f>
        <v>17177865.999999996</v>
      </c>
      <c r="H35" s="43">
        <f>H12-H23-H29-H34</f>
        <v>204399.9900000007</v>
      </c>
    </row>
    <row r="36" spans="1:8" ht="15.75">
      <c r="A36" s="44"/>
      <c r="B36" s="44"/>
      <c r="C36" s="45"/>
      <c r="D36" s="45"/>
      <c r="E36" s="45"/>
      <c r="F36" s="45"/>
      <c r="G36" s="46"/>
      <c r="H36" s="46"/>
    </row>
    <row r="37" spans="3:6" ht="15.75">
      <c r="C37" s="4"/>
      <c r="D37" s="4"/>
      <c r="E37" s="4"/>
      <c r="F37" s="4"/>
    </row>
    <row r="38" ht="15">
      <c r="G38" s="2"/>
    </row>
  </sheetData>
  <sheetProtection/>
  <mergeCells count="22">
    <mergeCell ref="C9:C11"/>
    <mergeCell ref="G1:H1"/>
    <mergeCell ref="G2:H2"/>
    <mergeCell ref="G3:H3"/>
    <mergeCell ref="G4:H4"/>
    <mergeCell ref="G5:H5"/>
    <mergeCell ref="A13:H13"/>
    <mergeCell ref="A7:H7"/>
    <mergeCell ref="F9:H9"/>
    <mergeCell ref="G10:H10"/>
    <mergeCell ref="B9:B11"/>
    <mergeCell ref="A12:B12"/>
    <mergeCell ref="D9:D11"/>
    <mergeCell ref="E9:E11"/>
    <mergeCell ref="A9:A11"/>
    <mergeCell ref="F10:F11"/>
    <mergeCell ref="A23:B23"/>
    <mergeCell ref="A29:B29"/>
    <mergeCell ref="A30:H30"/>
    <mergeCell ref="A34:B34"/>
    <mergeCell ref="A35:B35"/>
    <mergeCell ref="A24:H24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2015-08-06T11:23:08Z</dcterms:modified>
  <cp:category/>
  <cp:version/>
  <cp:contentType/>
  <cp:contentStatus/>
</cp:coreProperties>
</file>