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611" yWindow="3390" windowWidth="11970" windowHeight="3315" activeTab="0"/>
  </bookViews>
  <sheets>
    <sheet name="Б 2014" sheetId="1" r:id="rId1"/>
  </sheets>
  <definedNames>
    <definedName name="bold_col_number" localSheetId="0">'Б 2014'!#REF!</definedName>
    <definedName name="bold_col_number">#REF!</definedName>
    <definedName name="Colspan" localSheetId="0">'Б 2014'!#REF!</definedName>
    <definedName name="Colspan">#REF!</definedName>
    <definedName name="first_table_col" localSheetId="0">'Б 2014'!#REF!</definedName>
    <definedName name="first_table_col">#REF!</definedName>
    <definedName name="first_table_row1" localSheetId="0">'Б 2014'!#REF!</definedName>
    <definedName name="first_table_row1">#REF!</definedName>
    <definedName name="first_table_row2" localSheetId="0">'Б 2014'!#REF!</definedName>
    <definedName name="first_table_row2">#REF!</definedName>
    <definedName name="max_col_razn" localSheetId="0">'Б 2014'!#REF!</definedName>
    <definedName name="max_col_razn">#REF!</definedName>
    <definedName name="nc" localSheetId="0">'Б 2014'!#REF!</definedName>
    <definedName name="nc">#REF!</definedName>
    <definedName name="need_bold_rows" localSheetId="0">'Б 2014'!#REF!</definedName>
    <definedName name="need_bold_rows">#REF!</definedName>
    <definedName name="need_build_down" localSheetId="0">'Б 2014'!#REF!</definedName>
    <definedName name="need_build_down">#REF!</definedName>
    <definedName name="need_control_sum" localSheetId="0">'Б 2014'!#REF!</definedName>
    <definedName name="need_control_sum">#REF!</definedName>
    <definedName name="page_to_sheet_br" localSheetId="0">'Б 2014'!#REF!</definedName>
    <definedName name="page_to_sheet_br">#REF!</definedName>
    <definedName name="razn_down_rows" localSheetId="0">'Б 2014'!#REF!</definedName>
    <definedName name="razn_down_rows">#REF!</definedName>
    <definedName name="rows_to_delete" localSheetId="0">'Б 2014'!#REF!</definedName>
    <definedName name="rows_to_delete">#REF!</definedName>
    <definedName name="rows_to_last" localSheetId="0">'Б 2014'!#REF!</definedName>
    <definedName name="rows_to_last">#REF!</definedName>
    <definedName name="Signature_in_razn" localSheetId="0">'Б 2014'!#REF!</definedName>
    <definedName name="Signature_in_razn">#REF!</definedName>
    <definedName name="_xlnm.Print_Titles" localSheetId="0">'Б 2014'!$12:$13</definedName>
  </definedNames>
  <calcPr fullCalcOnLoad="1"/>
</workbook>
</file>

<file path=xl/sharedStrings.xml><?xml version="1.0" encoding="utf-8"?>
<sst xmlns="http://schemas.openxmlformats.org/spreadsheetml/2006/main" count="105" uniqueCount="105">
  <si>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</si>
  <si>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</si>
  <si>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</si>
  <si>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</si>
  <si>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</si>
  <si>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</si>
  <si>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00010900000000000000 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</si>
  <si>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</si>
  <si>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</si>
  <si>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</si>
  <si>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</si>
  <si>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</si>
  <si>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</si>
  <si>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 xml:space="preserve"> </t>
  </si>
  <si>
    <t>1</t>
  </si>
  <si>
    <t>00011109044040000120</t>
  </si>
  <si>
    <t>00020203000000000151 </t>
  </si>
  <si>
    <t xml:space="preserve">Налоги на прибыль, доходы </t>
  </si>
  <si>
    <t>18210102000010000110 </t>
  </si>
  <si>
    <t>18210502000020000110 </t>
  </si>
  <si>
    <t>18210606000000000110 </t>
  </si>
  <si>
    <t>Государственная пошлина</t>
  </si>
  <si>
    <t>00110807150010000110 </t>
  </si>
  <si>
    <t>Государственная пошлина за выдачу разрешения на установку рекламной конструкции</t>
  </si>
  <si>
    <t>Итого налоговых доходов</t>
  </si>
  <si>
    <t xml:space="preserve"> Доходы от использования имущества, находящегося в государственой и муниципальной собственности </t>
  </si>
  <si>
    <t>00111107014040000120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</si>
  <si>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</si>
  <si>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</si>
  <si>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</si>
  <si>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</si>
  <si>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Итого неналоговых доходов</t>
  </si>
  <si>
    <t>БЕЗВОЗМЕЗДНЫЕ ПОСТУПЛЕНИЯ</t>
  </si>
  <si>
    <t>00020201000000000151</t>
  </si>
  <si>
    <t>00085000000000000000 </t>
  </si>
  <si>
    <t>ВСЕГО ДОХОДОВ :</t>
  </si>
  <si>
    <t>тыс.руб.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</si>
  <si>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</si>
  <si>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 субъектов Российской Федерации и муниципальных образований </t>
  </si>
  <si>
    <t>Земельный налог 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</si>
  <si>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</si>
  <si>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</si>
  <si>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</si>
  <si>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</si>
  <si>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Плата за негативное воздействие на окружающую среду </t>
  </si>
  <si>
    <t>Доходы от продажи материальных и нематериальных активов</t>
  </si>
  <si>
    <t>Штрафы, санкции, возмещение ущерба</t>
  </si>
  <si>
    <t>00011700000000000000</t>
  </si>
  <si>
    <t>00020202000000000151 </t>
  </si>
  <si>
    <t>1.  ДОХОДЫ</t>
  </si>
  <si>
    <t>Налог на доходы физических лиц</t>
  </si>
  <si>
    <t>НАЛОГОВЫЕ И НЕНАЛОГОВЫЕ ДОХОДЫ</t>
  </si>
  <si>
    <t>% исполнения</t>
  </si>
  <si>
    <t>00211105024040000120</t>
  </si>
  <si>
    <t xml:space="preserve">в том числе дополнительный норматив </t>
  </si>
  <si>
    <t>04811201000010000120 </t>
  </si>
  <si>
    <t>00211406012040000430</t>
  </si>
  <si>
    <t>Прочие неналоговые доходы, в том числе</t>
  </si>
  <si>
    <t>00011705040040000180</t>
  </si>
  <si>
    <t>Прочие неналоговые доходы бюджетов городских округов</t>
  </si>
  <si>
    <t>Единый налог на вмененный доход для отдельных видов деятельности</t>
  </si>
  <si>
    <t>Доходы от оказания платных услуг (работ) и компенсации затрат государства</t>
  </si>
  <si>
    <t>00011301994040000130</t>
  </si>
  <si>
    <t>Доходы от оказания платных услуг (работ) получателями средств бюджетов городских округов</t>
  </si>
  <si>
    <t>00011302994040000130</t>
  </si>
  <si>
    <t>Доходы от компенсации затрат бюджетов городских округов</t>
  </si>
  <si>
    <t>00211402043040000410</t>
  </si>
  <si>
    <t>Дотации бюджетам субъектов Российской Федерации и муниципальных образований</t>
  </si>
  <si>
    <t>18210501010010000110</t>
  </si>
  <si>
    <t>Налог, взимаемый в связи с применением упрощенной системы налогообложения</t>
  </si>
  <si>
    <t>18210504000020000110 </t>
  </si>
  <si>
    <t>Налог, взимаемый в связи с применением патентной системы налогообложения</t>
  </si>
  <si>
    <t>18210601000000000110 </t>
  </si>
  <si>
    <t>Налог на имущество физических лиц</t>
  </si>
  <si>
    <t>18210803000010000110 </t>
  </si>
  <si>
    <t>Государственная пошлина по делам, рассматриваемым в судах общей юрисдикции, мировыми судьями</t>
  </si>
  <si>
    <t>00211105012040000120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</si>
  <si>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</si>
  <si>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Субсидии бюджетам  бюджетной системы Российской Федерации (межбюджетные субсидии)</t>
  </si>
  <si>
    <r>
      <t xml:space="preserve">Доходы, получаемые в виде арендной платы за земельные участки, государственная собственность на которые </t>
    </r>
    <r>
      <rPr>
        <b/>
        <sz val="10"/>
        <rFont val="Times New Roman"/>
        <family val="1"/>
      </rPr>
      <t>не разграничена</t>
    </r>
    <r>
      <rPr>
        <sz val="10"/>
        <rFont val="Times New Roman"/>
        <family val="1"/>
      </rPr>
      <t xml:space="preserve"> и которые расположены в границах городских округов, а также средства от продажи права на заключение договоров аренды указанных земельных участков</t>
    </r>
  </si>
  <si>
    <r>
      <t xml:space="preserve">Доходы, получаемые в виде арендной платы за земли </t>
    </r>
    <r>
      <rPr>
        <b/>
        <sz val="10"/>
        <rFont val="Times New Roman"/>
        <family val="1"/>
      </rPr>
      <t>после разграничения</t>
    </r>
    <r>
      <rPr>
        <sz val="10"/>
        <rFont val="Times New Roman"/>
        <family val="1"/>
      </rPr>
      <t xml:space="preserve">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  </r>
  </si>
  <si>
    <r>
      <t xml:space="preserve">Доходы от сдачи в </t>
    </r>
    <r>
      <rPr>
        <b/>
        <sz val="10"/>
        <rFont val="Times New Roman"/>
        <family val="1"/>
      </rPr>
      <t>аренду имущества</t>
    </r>
    <r>
      <rPr>
        <sz val="10"/>
        <rFont val="Times New Roman"/>
        <family val="1"/>
      </rPr>
      <t>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  </r>
  </si>
  <si>
    <t>00010300000000000000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</si>
  <si>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</si>
  <si>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</si>
  <si>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00211105074040000120 </t>
  </si>
  <si>
    <t>00020204000000000151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</si>
  <si>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</si>
  <si>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</si>
  <si>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00010302000010000110</t>
  </si>
  <si>
    <t>00021900000000000000</t>
  </si>
  <si>
    <t xml:space="preserve">городского округа Электросталь </t>
  </si>
  <si>
    <t>Московской области</t>
  </si>
  <si>
    <t>00011302064040000130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</si>
  <si>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</si>
  <si>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18210503000010000110 </t>
  </si>
  <si>
    <t>Единый сельскохозяйственный  налог</t>
  </si>
  <si>
    <t>Утвержден</t>
  </si>
  <si>
    <t xml:space="preserve">постановлением Администрации </t>
  </si>
  <si>
    <t>Отчет об исполнении бюджета городского округа Электросталь Московской области за 1 квартал 2016 года по доходам</t>
  </si>
  <si>
    <t>План  на 2016 год</t>
  </si>
  <si>
    <t>Факт  на 2016 год</t>
  </si>
  <si>
    <t>Собственные доходы (Налоговые и неналоговые -доп. норматив)</t>
  </si>
  <si>
    <t>Наименование доходного источника</t>
  </si>
  <si>
    <t>от  20.05.2016  № 332/7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</si>
</sst>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#,##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0000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171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76" fontId="2" fillId="0" borderId="0" xfId="58" applyNumberFormat="1" applyFont="1" applyBorder="1" applyAlignment="1">
      <alignment horizontal="right" vertical="center"/>
    </xf>
    <xf numFmtId="176" fontId="0" fillId="0" borderId="0" xfId="58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vertical="top" wrapText="1"/>
    </xf>
    <xf numFmtId="175" fontId="0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justify" vertical="top" wrapText="1"/>
    </xf>
    <xf numFmtId="175" fontId="6" fillId="0" borderId="10" xfId="0" applyNumberFormat="1" applyFont="1" applyBorder="1" applyAlignment="1">
      <alignment horizontal="right" vertical="top"/>
    </xf>
    <xf numFmtId="175" fontId="5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top"/>
    </xf>
    <xf numFmtId="175" fontId="6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0" fontId="7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/>
    </xf>
    <xf numFmtId="49" fontId="5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175" fontId="6" fillId="0" borderId="1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4"/>
  <sheetViews>
    <sheetView tabSelected="1" view="pageBreakPreview" zoomScaleSheetLayoutView="100" zoomScalePageLayoutView="0" workbookViewId="0" topLeftCell="A1">
      <selection activeCell="D2" sqref="D2:E2"/>
    </sheetView>
  </sheetViews>
  <sheetFormatPr defaultColWidth="9.00390625" defaultRowHeight="12.75"/>
  <cols>
    <col min="1" max="1" width="20.875" style="12" customWidth="1"/>
    <col min="2" max="2" width="57.125" style="13" customWidth="1"/>
    <col min="3" max="3" width="11.00390625" style="13" customWidth="1"/>
    <col min="4" max="4" width="11.875" style="13" customWidth="1"/>
    <col min="5" max="5" width="8.125" style="13" customWidth="1"/>
    <col min="6" max="6" width="7.00390625" style="1" customWidth="1"/>
    <col min="7" max="7" width="14.875" style="1" customWidth="1"/>
    <col min="8" max="8" width="16.625" style="1" bestFit="1" customWidth="1"/>
    <col min="9" max="16384" width="9.125" style="1" customWidth="1"/>
  </cols>
  <sheetData>
    <row r="2" spans="4:5" ht="15" customHeight="1">
      <c r="D2" s="44" t="s">
        <v>97</v>
      </c>
      <c r="E2" s="44"/>
    </row>
    <row r="3" ht="12.75">
      <c r="C3" s="13" t="s">
        <v>98</v>
      </c>
    </row>
    <row r="4" ht="12.75">
      <c r="C4" s="13" t="s">
        <v>91</v>
      </c>
    </row>
    <row r="5" ht="12.75">
      <c r="C5" s="13" t="s">
        <v>92</v>
      </c>
    </row>
    <row r="6" ht="12.75">
      <c r="C6" s="13" t="s">
        <v>104</v>
      </c>
    </row>
    <row r="9" spans="1:12" ht="34.5" customHeight="1">
      <c r="A9" s="43" t="s">
        <v>99</v>
      </c>
      <c r="B9" s="43"/>
      <c r="C9" s="43"/>
      <c r="D9" s="43"/>
      <c r="E9" s="43"/>
      <c r="F9" s="11"/>
      <c r="G9" s="3"/>
      <c r="H9" s="4"/>
      <c r="I9" s="4"/>
      <c r="J9" s="4"/>
      <c r="K9" s="5"/>
      <c r="L9" s="5"/>
    </row>
    <row r="10" spans="1:12" ht="12.75" customHeight="1">
      <c r="A10" s="20"/>
      <c r="B10" s="20"/>
      <c r="C10" s="20"/>
      <c r="D10" s="20"/>
      <c r="E10" s="20"/>
      <c r="F10" s="11"/>
      <c r="G10" s="3"/>
      <c r="H10" s="4"/>
      <c r="I10" s="4"/>
      <c r="J10" s="4"/>
      <c r="K10" s="5"/>
      <c r="L10" s="5"/>
    </row>
    <row r="11" spans="1:19" s="2" customFormat="1" ht="13.5" customHeight="1">
      <c r="A11" s="12"/>
      <c r="B11" s="14"/>
      <c r="C11" s="14"/>
      <c r="D11" s="14"/>
      <c r="E11" s="19" t="s">
        <v>36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2" customFormat="1" ht="51.75" customHeight="1">
      <c r="A12" s="27" t="s">
        <v>0</v>
      </c>
      <c r="B12" s="28" t="s">
        <v>103</v>
      </c>
      <c r="C12" s="28" t="s">
        <v>100</v>
      </c>
      <c r="D12" s="28" t="s">
        <v>101</v>
      </c>
      <c r="E12" s="29" t="s">
        <v>52</v>
      </c>
      <c r="F12" s="1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6" ht="11.25" customHeight="1">
      <c r="A13" s="30" t="s">
        <v>14</v>
      </c>
      <c r="B13" s="31">
        <v>2</v>
      </c>
      <c r="C13" s="31">
        <v>3</v>
      </c>
      <c r="D13" s="31">
        <v>4</v>
      </c>
      <c r="E13" s="32">
        <v>5</v>
      </c>
      <c r="F13" s="16"/>
    </row>
    <row r="14" spans="1:6" ht="16.5" customHeight="1">
      <c r="A14" s="30"/>
      <c r="B14" s="33" t="s">
        <v>49</v>
      </c>
      <c r="C14" s="33"/>
      <c r="D14" s="33"/>
      <c r="E14" s="31"/>
      <c r="F14" s="16"/>
    </row>
    <row r="15" spans="1:7" ht="12.75">
      <c r="A15" s="34" t="s">
        <v>1</v>
      </c>
      <c r="B15" s="21" t="s">
        <v>51</v>
      </c>
      <c r="C15" s="25">
        <f>C33+C53</f>
        <v>1564182</v>
      </c>
      <c r="D15" s="25">
        <f>D33+D53</f>
        <v>326753.9</v>
      </c>
      <c r="E15" s="35">
        <f>D15/C15*100</f>
        <v>20.889762188799</v>
      </c>
      <c r="F15" s="17"/>
      <c r="G15" s="9"/>
    </row>
    <row r="16" spans="1:6" ht="12.75">
      <c r="A16" s="36" t="s">
        <v>2</v>
      </c>
      <c r="B16" s="21" t="s">
        <v>17</v>
      </c>
      <c r="C16" s="25">
        <f>C17</f>
        <v>595591.5</v>
      </c>
      <c r="D16" s="25">
        <f>D17</f>
        <v>121791.7</v>
      </c>
      <c r="E16" s="25">
        <f>E17</f>
        <v>20.448864700050283</v>
      </c>
      <c r="F16" s="18"/>
    </row>
    <row r="17" spans="1:6" ht="14.25" customHeight="1">
      <c r="A17" s="36" t="s">
        <v>18</v>
      </c>
      <c r="B17" s="23" t="s">
        <v>50</v>
      </c>
      <c r="C17" s="26">
        <v>595591.5</v>
      </c>
      <c r="D17" s="26">
        <v>121791.7</v>
      </c>
      <c r="E17" s="35">
        <f aca="true" t="shared" si="0" ref="E17:E61">D17/C17*100</f>
        <v>20.448864700050283</v>
      </c>
      <c r="F17" s="18"/>
    </row>
    <row r="18" spans="1:6" ht="12" customHeight="1">
      <c r="A18" s="36"/>
      <c r="B18" s="23" t="s">
        <v>54</v>
      </c>
      <c r="C18" s="26">
        <v>198181.9</v>
      </c>
      <c r="D18" s="26">
        <v>40773.2</v>
      </c>
      <c r="E18" s="35">
        <f t="shared" si="0"/>
        <v>20.573624533824734</v>
      </c>
      <c r="F18" s="18"/>
    </row>
    <row r="19" spans="1:6" ht="15" customHeight="1">
      <c r="A19" s="34" t="s">
        <v>82</v>
      </c>
      <c r="B19" s="21" t="s">
        <v>83</v>
      </c>
      <c r="C19" s="25">
        <f>C20</f>
        <v>11236</v>
      </c>
      <c r="D19" s="25">
        <f>D20</f>
        <v>2322.8</v>
      </c>
      <c r="E19" s="35">
        <f t="shared" si="0"/>
        <v>20.672837308650767</v>
      </c>
      <c r="F19" s="18"/>
    </row>
    <row r="20" spans="1:6" ht="25.5" customHeight="1">
      <c r="A20" s="36" t="s">
        <v>89</v>
      </c>
      <c r="B20" s="23" t="s">
        <v>84</v>
      </c>
      <c r="C20" s="26">
        <v>11236</v>
      </c>
      <c r="D20" s="26">
        <v>2322.8</v>
      </c>
      <c r="E20" s="35">
        <f t="shared" si="0"/>
        <v>20.672837308650767</v>
      </c>
      <c r="F20" s="18"/>
    </row>
    <row r="21" spans="1:7" ht="12.75">
      <c r="A21" s="34" t="s">
        <v>3</v>
      </c>
      <c r="B21" s="21" t="s">
        <v>40</v>
      </c>
      <c r="C21" s="25">
        <f>C22+C23+C25</f>
        <v>230050</v>
      </c>
      <c r="D21" s="25">
        <f>D22+D23+D25+D24</f>
        <v>55546.9</v>
      </c>
      <c r="E21" s="35">
        <f t="shared" si="0"/>
        <v>24.145577048467725</v>
      </c>
      <c r="F21" s="18"/>
      <c r="G21" s="7"/>
    </row>
    <row r="22" spans="1:7" ht="25.5">
      <c r="A22" s="36" t="s">
        <v>68</v>
      </c>
      <c r="B22" s="23" t="s">
        <v>69</v>
      </c>
      <c r="C22" s="26">
        <v>126550</v>
      </c>
      <c r="D22" s="26">
        <v>29858.8</v>
      </c>
      <c r="E22" s="35">
        <f t="shared" si="0"/>
        <v>23.59446858949032</v>
      </c>
      <c r="F22" s="18"/>
      <c r="G22" s="7"/>
    </row>
    <row r="23" spans="1:7" ht="15" customHeight="1">
      <c r="A23" s="36" t="s">
        <v>19</v>
      </c>
      <c r="B23" s="23" t="s">
        <v>60</v>
      </c>
      <c r="C23" s="26">
        <v>90000</v>
      </c>
      <c r="D23" s="26">
        <v>19769.2</v>
      </c>
      <c r="E23" s="35">
        <f t="shared" si="0"/>
        <v>21.965777777777777</v>
      </c>
      <c r="F23" s="18"/>
      <c r="G23" s="6"/>
    </row>
    <row r="24" spans="1:7" ht="15" customHeight="1">
      <c r="A24" s="36" t="s">
        <v>95</v>
      </c>
      <c r="B24" s="23" t="s">
        <v>96</v>
      </c>
      <c r="C24" s="26">
        <v>0</v>
      </c>
      <c r="D24" s="26">
        <v>7.4</v>
      </c>
      <c r="E24" s="35"/>
      <c r="F24" s="18"/>
      <c r="G24" s="6"/>
    </row>
    <row r="25" spans="1:7" ht="25.5">
      <c r="A25" s="36" t="s">
        <v>70</v>
      </c>
      <c r="B25" s="23" t="s">
        <v>71</v>
      </c>
      <c r="C25" s="26">
        <v>13500</v>
      </c>
      <c r="D25" s="26">
        <v>5911.5</v>
      </c>
      <c r="E25" s="35">
        <f t="shared" si="0"/>
        <v>43.78888888888889</v>
      </c>
      <c r="F25" s="18"/>
      <c r="G25" s="8"/>
    </row>
    <row r="26" spans="1:7" ht="12.75">
      <c r="A26" s="34" t="s">
        <v>4</v>
      </c>
      <c r="B26" s="21" t="s">
        <v>41</v>
      </c>
      <c r="C26" s="25">
        <f>C27+C28</f>
        <v>325912</v>
      </c>
      <c r="D26" s="25">
        <f>D27+D28</f>
        <v>69981</v>
      </c>
      <c r="E26" s="35">
        <f t="shared" si="0"/>
        <v>21.47236063722723</v>
      </c>
      <c r="F26" s="18"/>
      <c r="G26" s="7"/>
    </row>
    <row r="27" spans="1:7" ht="15" customHeight="1">
      <c r="A27" s="36" t="s">
        <v>72</v>
      </c>
      <c r="B27" s="24" t="s">
        <v>73</v>
      </c>
      <c r="C27" s="26">
        <v>41200</v>
      </c>
      <c r="D27" s="26">
        <v>1144.1</v>
      </c>
      <c r="E27" s="35">
        <f t="shared" si="0"/>
        <v>2.776941747572815</v>
      </c>
      <c r="F27" s="18"/>
      <c r="G27" s="6"/>
    </row>
    <row r="28" spans="1:6" ht="12.75" customHeight="1">
      <c r="A28" s="36" t="s">
        <v>20</v>
      </c>
      <c r="B28" s="23" t="s">
        <v>39</v>
      </c>
      <c r="C28" s="26">
        <v>284712</v>
      </c>
      <c r="D28" s="26">
        <v>68836.9</v>
      </c>
      <c r="E28" s="35">
        <f t="shared" si="0"/>
        <v>24.17773047851864</v>
      </c>
      <c r="F28" s="18"/>
    </row>
    <row r="29" spans="1:6" ht="15" customHeight="1">
      <c r="A29" s="34" t="s">
        <v>5</v>
      </c>
      <c r="B29" s="21" t="s">
        <v>21</v>
      </c>
      <c r="C29" s="25">
        <v>11860</v>
      </c>
      <c r="D29" s="25">
        <v>3241.8</v>
      </c>
      <c r="E29" s="35">
        <f t="shared" si="0"/>
        <v>27.33389544688027</v>
      </c>
      <c r="F29" s="18"/>
    </row>
    <row r="30" spans="1:7" ht="25.5" customHeight="1">
      <c r="A30" s="36" t="s">
        <v>74</v>
      </c>
      <c r="B30" s="24" t="s">
        <v>75</v>
      </c>
      <c r="C30" s="26">
        <v>11500</v>
      </c>
      <c r="D30" s="26">
        <v>3131.8</v>
      </c>
      <c r="E30" s="35">
        <f t="shared" si="0"/>
        <v>27.23304347826087</v>
      </c>
      <c r="F30" s="18"/>
      <c r="G30" s="7"/>
    </row>
    <row r="31" spans="1:7" ht="24.75" customHeight="1">
      <c r="A31" s="36" t="s">
        <v>22</v>
      </c>
      <c r="B31" s="24" t="s">
        <v>23</v>
      </c>
      <c r="C31" s="26">
        <v>360</v>
      </c>
      <c r="D31" s="26">
        <v>110</v>
      </c>
      <c r="E31" s="35">
        <f t="shared" si="0"/>
        <v>30.555555555555557</v>
      </c>
      <c r="F31" s="18"/>
      <c r="G31" s="7"/>
    </row>
    <row r="32" spans="1:7" ht="26.25" customHeight="1">
      <c r="A32" s="34" t="s">
        <v>6</v>
      </c>
      <c r="B32" s="21" t="s">
        <v>42</v>
      </c>
      <c r="C32" s="25">
        <v>0</v>
      </c>
      <c r="D32" s="25">
        <v>188</v>
      </c>
      <c r="E32" s="35">
        <v>0</v>
      </c>
      <c r="F32" s="18"/>
      <c r="G32" s="7"/>
    </row>
    <row r="33" spans="1:6" ht="16.5" customHeight="1">
      <c r="A33" s="34"/>
      <c r="B33" s="37" t="s">
        <v>24</v>
      </c>
      <c r="C33" s="25">
        <f>C32+C29+C26+C21+C16+C19+C24</f>
        <v>1174649.5</v>
      </c>
      <c r="D33" s="25">
        <f>D32+D29+D26+D21+D16+D19</f>
        <v>253072.2</v>
      </c>
      <c r="E33" s="35">
        <f t="shared" si="0"/>
        <v>21.544486248876794</v>
      </c>
      <c r="F33" s="18"/>
    </row>
    <row r="34" spans="1:6" ht="26.25" customHeight="1">
      <c r="A34" s="34" t="s">
        <v>7</v>
      </c>
      <c r="B34" s="21" t="s">
        <v>25</v>
      </c>
      <c r="C34" s="25">
        <f>C35+C36+C37+C38+C39</f>
        <v>332105</v>
      </c>
      <c r="D34" s="25">
        <f>D35+D36+D37+D38+D39</f>
        <v>52006.7</v>
      </c>
      <c r="E34" s="35">
        <f>D34/C34*100</f>
        <v>15.659716053657727</v>
      </c>
      <c r="F34" s="18"/>
    </row>
    <row r="35" spans="1:7" ht="66" customHeight="1">
      <c r="A35" s="38" t="s">
        <v>76</v>
      </c>
      <c r="B35" s="24" t="s">
        <v>79</v>
      </c>
      <c r="C35" s="26">
        <v>236510</v>
      </c>
      <c r="D35" s="26">
        <v>29299.8</v>
      </c>
      <c r="E35" s="35">
        <f t="shared" si="0"/>
        <v>12.388397953574902</v>
      </c>
      <c r="F35" s="18"/>
      <c r="G35" s="6"/>
    </row>
    <row r="36" spans="1:7" ht="65.25" customHeight="1">
      <c r="A36" s="38" t="s">
        <v>53</v>
      </c>
      <c r="B36" s="24" t="s">
        <v>80</v>
      </c>
      <c r="C36" s="26">
        <v>2145</v>
      </c>
      <c r="D36" s="26">
        <v>61.6</v>
      </c>
      <c r="E36" s="35">
        <f t="shared" si="0"/>
        <v>2.871794871794872</v>
      </c>
      <c r="F36" s="18"/>
      <c r="G36" s="6"/>
    </row>
    <row r="37" spans="1:6" ht="52.5" customHeight="1">
      <c r="A37" s="36" t="s">
        <v>85</v>
      </c>
      <c r="B37" s="24" t="s">
        <v>81</v>
      </c>
      <c r="C37" s="26">
        <v>45000</v>
      </c>
      <c r="D37" s="26">
        <v>8972.7</v>
      </c>
      <c r="E37" s="35">
        <f t="shared" si="0"/>
        <v>19.939333333333334</v>
      </c>
      <c r="F37" s="18"/>
    </row>
    <row r="38" spans="1:7" ht="40.5" customHeight="1">
      <c r="A38" s="36" t="s">
        <v>26</v>
      </c>
      <c r="B38" s="24" t="s">
        <v>77</v>
      </c>
      <c r="C38" s="26">
        <v>450</v>
      </c>
      <c r="D38" s="26">
        <v>71.6</v>
      </c>
      <c r="E38" s="35">
        <f t="shared" si="0"/>
        <v>15.91111111111111</v>
      </c>
      <c r="F38" s="18"/>
      <c r="G38" s="7"/>
    </row>
    <row r="39" spans="1:7" ht="52.5" customHeight="1">
      <c r="A39" s="36" t="s">
        <v>15</v>
      </c>
      <c r="B39" s="24" t="s">
        <v>27</v>
      </c>
      <c r="C39" s="26">
        <v>48000</v>
      </c>
      <c r="D39" s="26">
        <v>13601</v>
      </c>
      <c r="E39" s="35">
        <f t="shared" si="0"/>
        <v>28.335416666666667</v>
      </c>
      <c r="F39" s="18"/>
      <c r="G39" s="7"/>
    </row>
    <row r="40" spans="1:7" ht="14.25" customHeight="1">
      <c r="A40" s="34" t="s">
        <v>8</v>
      </c>
      <c r="B40" s="21" t="s">
        <v>43</v>
      </c>
      <c r="C40" s="25">
        <f>C41</f>
        <v>5200</v>
      </c>
      <c r="D40" s="25">
        <f>D41</f>
        <v>1104.6</v>
      </c>
      <c r="E40" s="35">
        <f t="shared" si="0"/>
        <v>21.24230769230769</v>
      </c>
      <c r="F40" s="18"/>
      <c r="G40" s="7"/>
    </row>
    <row r="41" spans="1:7" ht="15" customHeight="1">
      <c r="A41" s="36" t="s">
        <v>55</v>
      </c>
      <c r="B41" s="23" t="s">
        <v>44</v>
      </c>
      <c r="C41" s="26">
        <v>5200</v>
      </c>
      <c r="D41" s="26">
        <v>1104.6</v>
      </c>
      <c r="E41" s="35">
        <f t="shared" si="0"/>
        <v>21.24230769230769</v>
      </c>
      <c r="F41" s="18"/>
      <c r="G41" s="6"/>
    </row>
    <row r="42" spans="1:7" ht="26.25" customHeight="1">
      <c r="A42" s="34" t="s">
        <v>9</v>
      </c>
      <c r="B42" s="21" t="s">
        <v>61</v>
      </c>
      <c r="C42" s="25">
        <f>C43+C44+C45</f>
        <v>2620</v>
      </c>
      <c r="D42" s="25">
        <f>D43+D44+D45</f>
        <v>1261.6</v>
      </c>
      <c r="E42" s="35">
        <f>D42/C42*100</f>
        <v>48.15267175572519</v>
      </c>
      <c r="F42" s="18"/>
      <c r="G42" s="6"/>
    </row>
    <row r="43" spans="1:7" ht="25.5" customHeight="1">
      <c r="A43" s="36" t="s">
        <v>62</v>
      </c>
      <c r="B43" s="23" t="s">
        <v>63</v>
      </c>
      <c r="C43" s="26">
        <v>1210</v>
      </c>
      <c r="D43" s="26">
        <v>259</v>
      </c>
      <c r="E43" s="35">
        <f t="shared" si="0"/>
        <v>21.40495867768595</v>
      </c>
      <c r="F43" s="18"/>
      <c r="G43" s="6"/>
    </row>
    <row r="44" spans="1:7" ht="27.75" customHeight="1">
      <c r="A44" s="36" t="s">
        <v>93</v>
      </c>
      <c r="B44" s="23" t="s">
        <v>94</v>
      </c>
      <c r="C44" s="26">
        <v>600</v>
      </c>
      <c r="D44" s="26">
        <v>102</v>
      </c>
      <c r="E44" s="35">
        <f t="shared" si="0"/>
        <v>17</v>
      </c>
      <c r="F44" s="18"/>
      <c r="G44" s="6"/>
    </row>
    <row r="45" spans="1:6" ht="13.5" customHeight="1">
      <c r="A45" s="36" t="s">
        <v>64</v>
      </c>
      <c r="B45" s="24" t="s">
        <v>65</v>
      </c>
      <c r="C45" s="26">
        <v>810</v>
      </c>
      <c r="D45" s="26">
        <v>900.6</v>
      </c>
      <c r="E45" s="35">
        <f t="shared" si="0"/>
        <v>111.18518518518519</v>
      </c>
      <c r="F45" s="18"/>
    </row>
    <row r="46" spans="1:6" ht="15.75" customHeight="1">
      <c r="A46" s="34" t="s">
        <v>10</v>
      </c>
      <c r="B46" s="21" t="s">
        <v>45</v>
      </c>
      <c r="C46" s="25">
        <f>C48+C47+C49</f>
        <v>41000</v>
      </c>
      <c r="D46" s="25">
        <f>D48+D47+D49</f>
        <v>17502.6</v>
      </c>
      <c r="E46" s="35">
        <f t="shared" si="0"/>
        <v>42.689268292682925</v>
      </c>
      <c r="F46" s="18"/>
    </row>
    <row r="47" spans="1:7" ht="25.5" customHeight="1">
      <c r="A47" s="39" t="s">
        <v>28</v>
      </c>
      <c r="B47" s="24" t="s">
        <v>29</v>
      </c>
      <c r="C47" s="26">
        <v>3000</v>
      </c>
      <c r="D47" s="26">
        <v>70</v>
      </c>
      <c r="E47" s="35">
        <f t="shared" si="0"/>
        <v>2.3333333333333335</v>
      </c>
      <c r="F47" s="18"/>
      <c r="G47" s="6"/>
    </row>
    <row r="48" spans="1:6" ht="65.25" customHeight="1">
      <c r="A48" s="39" t="s">
        <v>66</v>
      </c>
      <c r="B48" s="24" t="s">
        <v>37</v>
      </c>
      <c r="C48" s="26">
        <v>18000</v>
      </c>
      <c r="D48" s="26">
        <v>6243.7</v>
      </c>
      <c r="E48" s="35">
        <f t="shared" si="0"/>
        <v>34.68722222222222</v>
      </c>
      <c r="F48" s="18"/>
    </row>
    <row r="49" spans="1:6" ht="39.75" customHeight="1">
      <c r="A49" s="36" t="s">
        <v>56</v>
      </c>
      <c r="B49" s="24" t="s">
        <v>30</v>
      </c>
      <c r="C49" s="26">
        <v>20000</v>
      </c>
      <c r="D49" s="26">
        <v>11188.9</v>
      </c>
      <c r="E49" s="35">
        <f t="shared" si="0"/>
        <v>55.9445</v>
      </c>
      <c r="F49" s="18"/>
    </row>
    <row r="50" spans="1:6" ht="14.25" customHeight="1">
      <c r="A50" s="34" t="s">
        <v>11</v>
      </c>
      <c r="B50" s="21" t="s">
        <v>46</v>
      </c>
      <c r="C50" s="25">
        <v>7607.5</v>
      </c>
      <c r="D50" s="25">
        <v>1821.2</v>
      </c>
      <c r="E50" s="35">
        <f t="shared" si="0"/>
        <v>23.939533355241537</v>
      </c>
      <c r="F50" s="18"/>
    </row>
    <row r="51" spans="1:6" ht="15" customHeight="1">
      <c r="A51" s="34" t="s">
        <v>47</v>
      </c>
      <c r="B51" s="21" t="s">
        <v>57</v>
      </c>
      <c r="C51" s="25">
        <v>1000</v>
      </c>
      <c r="D51" s="25">
        <v>-15</v>
      </c>
      <c r="E51" s="35">
        <f t="shared" si="0"/>
        <v>-1.5</v>
      </c>
      <c r="F51" s="18"/>
    </row>
    <row r="52" spans="1:7" ht="15.75" customHeight="1">
      <c r="A52" s="36" t="s">
        <v>58</v>
      </c>
      <c r="B52" s="23" t="s">
        <v>59</v>
      </c>
      <c r="C52" s="26">
        <v>1000</v>
      </c>
      <c r="D52" s="26">
        <v>-15</v>
      </c>
      <c r="E52" s="35">
        <f t="shared" si="0"/>
        <v>-1.5</v>
      </c>
      <c r="F52" s="18"/>
      <c r="G52" s="7"/>
    </row>
    <row r="53" spans="1:7" ht="16.5" customHeight="1">
      <c r="A53" s="36"/>
      <c r="B53" s="37" t="s">
        <v>31</v>
      </c>
      <c r="C53" s="25">
        <f>C51+C50+C46+C42+C40+C34</f>
        <v>389532.5</v>
      </c>
      <c r="D53" s="25">
        <f>D51+D50+D46+D42+D40+D34</f>
        <v>73681.7</v>
      </c>
      <c r="E53" s="35">
        <f t="shared" si="0"/>
        <v>18.915417840616637</v>
      </c>
      <c r="F53" s="18"/>
      <c r="G53" s="6"/>
    </row>
    <row r="54" spans="1:7" ht="13.5" customHeight="1">
      <c r="A54" s="34" t="s">
        <v>12</v>
      </c>
      <c r="B54" s="21" t="s">
        <v>32</v>
      </c>
      <c r="C54" s="25">
        <f>C55+C56+C57+C58+C59</f>
        <v>1916800.2</v>
      </c>
      <c r="D54" s="25">
        <f>D55+D56+D57+D58+D59</f>
        <v>368146.32</v>
      </c>
      <c r="E54" s="35">
        <f t="shared" si="0"/>
        <v>19.206295992665275</v>
      </c>
      <c r="F54" s="18"/>
      <c r="G54" s="22"/>
    </row>
    <row r="55" spans="1:7" ht="25.5" customHeight="1">
      <c r="A55" s="36" t="s">
        <v>33</v>
      </c>
      <c r="B55" s="24" t="s">
        <v>67</v>
      </c>
      <c r="C55" s="26">
        <v>691</v>
      </c>
      <c r="D55" s="26">
        <v>172.75</v>
      </c>
      <c r="E55" s="35">
        <f t="shared" si="0"/>
        <v>25</v>
      </c>
      <c r="F55" s="18"/>
      <c r="G55" s="7"/>
    </row>
    <row r="56" spans="1:7" ht="27" customHeight="1">
      <c r="A56" s="36" t="s">
        <v>48</v>
      </c>
      <c r="B56" s="24" t="s">
        <v>78</v>
      </c>
      <c r="C56" s="26">
        <v>310946.2</v>
      </c>
      <c r="D56" s="26">
        <v>14005.58</v>
      </c>
      <c r="E56" s="35">
        <f t="shared" si="0"/>
        <v>4.504181109143639</v>
      </c>
      <c r="F56" s="18"/>
      <c r="G56" s="7"/>
    </row>
    <row r="57" spans="1:6" ht="26.25" customHeight="1">
      <c r="A57" s="36" t="s">
        <v>16</v>
      </c>
      <c r="B57" s="24" t="s">
        <v>38</v>
      </c>
      <c r="C57" s="26">
        <v>1603393</v>
      </c>
      <c r="D57" s="26">
        <v>355515</v>
      </c>
      <c r="E57" s="35">
        <f t="shared" si="0"/>
        <v>22.172667586798745</v>
      </c>
      <c r="F57" s="18"/>
    </row>
    <row r="58" spans="1:7" ht="14.25" customHeight="1">
      <c r="A58" s="36" t="s">
        <v>86</v>
      </c>
      <c r="B58" s="24" t="s">
        <v>87</v>
      </c>
      <c r="C58" s="26">
        <v>1770</v>
      </c>
      <c r="D58" s="26">
        <v>0</v>
      </c>
      <c r="E58" s="35">
        <v>0</v>
      </c>
      <c r="F58" s="18"/>
      <c r="G58" s="7"/>
    </row>
    <row r="59" spans="1:7" ht="27.75" customHeight="1">
      <c r="A59" s="36" t="s">
        <v>90</v>
      </c>
      <c r="B59" s="24" t="s">
        <v>88</v>
      </c>
      <c r="C59" s="26">
        <v>0</v>
      </c>
      <c r="D59" s="26">
        <v>-1547.01</v>
      </c>
      <c r="E59" s="35">
        <v>0</v>
      </c>
      <c r="F59" s="18"/>
      <c r="G59" s="7"/>
    </row>
    <row r="60" spans="1:7" ht="14.25" customHeight="1">
      <c r="A60" s="34" t="s">
        <v>34</v>
      </c>
      <c r="B60" s="21" t="s">
        <v>35</v>
      </c>
      <c r="C60" s="25">
        <f>C15+C54</f>
        <v>3480982.2</v>
      </c>
      <c r="D60" s="25">
        <f>D15+D54</f>
        <v>694900.22</v>
      </c>
      <c r="E60" s="35">
        <f t="shared" si="0"/>
        <v>19.9627628087268</v>
      </c>
      <c r="F60" s="18"/>
      <c r="G60" s="6"/>
    </row>
    <row r="61" spans="1:6" ht="12.75">
      <c r="A61" s="40"/>
      <c r="B61" s="41" t="s">
        <v>102</v>
      </c>
      <c r="C61" s="42">
        <f>C15-C18</f>
        <v>1366000.1</v>
      </c>
      <c r="D61" s="42">
        <f>D15-D18</f>
        <v>285980.7</v>
      </c>
      <c r="E61" s="35">
        <f t="shared" si="0"/>
        <v>20.93562804277979</v>
      </c>
      <c r="F61" s="10"/>
    </row>
    <row r="62" ht="12.75">
      <c r="F62" s="10"/>
    </row>
    <row r="63" ht="12.75">
      <c r="A63" s="13"/>
    </row>
    <row r="64" ht="12.75">
      <c r="B64" s="13" t="s">
        <v>13</v>
      </c>
    </row>
  </sheetData>
  <sheetProtection/>
  <mergeCells count="2">
    <mergeCell ref="A9:E9"/>
    <mergeCell ref="D2:E2"/>
  </mergeCells>
  <printOptions horizontalCentered="1"/>
  <pageMargins left="0.3937007874015748" right="0.3937007874015748" top="0.3937007874015748" bottom="0.3937007874015748" header="0" footer="0.3937007874015748"/>
  <pageSetup fitToHeight="0" horizontalDpi="600" verticalDpi="600" orientation="portrait" paperSize="9" scale="8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2016-04-27T11:34:02Z</cp:lastPrinted>
  <dcterms:created xsi:type="dcterms:W3CDTF">2000-03-06T12:32:30Z</dcterms:created>
  <dcterms:modified xsi:type="dcterms:W3CDTF">2016-06-01T09:57:36Z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