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р-ва о. и ф.2016год" sheetId="1" r:id="rId1"/>
  </sheets>
  <definedNames>
    <definedName name="_xlnm.Print_Titles" localSheetId="0">'Ср-ва о. и ф.2016год'!$5:$5</definedName>
  </definedNames>
  <calcPr fullCalcOnLoad="1"/>
</workbook>
</file>

<file path=xl/sharedStrings.xml><?xml version="1.0" encoding="utf-8"?>
<sst xmlns="http://schemas.openxmlformats.org/spreadsheetml/2006/main" count="94" uniqueCount="81">
  <si>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</si>
  <si>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</si>
  <si>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</si>
  <si>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</si>
  <si>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</si>
  <si>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</si>
  <si>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</si>
  <si>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</si>
  <si>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</si>
  <si>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</si>
  <si>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</si>
  <si>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</si>
  <si>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</si>
  <si>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</si>
  <si>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</si>
  <si>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</si>
  <si>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</si>
  <si>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</si>
  <si>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</si>
  <si>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</si>
  <si>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</si>
  <si>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</si>
  <si>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</si>
  <si>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</si>
  <si>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</si>
  <si>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</si>
  <si>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</si>
  <si>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</si>
  <si>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</si>
  <si>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</si>
  <si>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</si>
  <si>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</si>
  <si>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</si>
  <si>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</si>
  <si>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</si>
  <si>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</si>
  <si>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</si>
  <si>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</si>
  <si>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</si>
  <si>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</si>
  <si>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</si>
  <si>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</si>
  <si>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</si>
  <si>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</si>
  <si>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</si>
  <si>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</si>
  <si>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</si>
  <si>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</si>
  <si>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</si>
  <si>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</si>
  <si>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</si>
  <si>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</si>
  <si>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 xml:space="preserve">Субсидии бюджетам муниципальных образований Московской области на мероприятия подпрограммы "Обеспечение жильем молодых семей" государственной программы Московской области  "Жилище"  </t>
  </si>
  <si>
    <t>Субсидии бюджетам муниципальных образований Московской области  на мероприятия подпрограммы "Обеспечение жильем молодых семей" федеральной целевой программы "Жилище" на 2015-2020 годы</t>
  </si>
  <si>
    <t xml:space="preserve">Субсидии из бюджета Московской области бюджетам муниципальных образований на капитальные вложения в объекты дошкольного образования в целях ликвидации очередности
                                                                               </t>
  </si>
  <si>
    <t xml:space="preserve">Субсидии из бюджета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</si>
  <si>
    <t xml:space="preserve"> Субсидии из бюджета Московской области  на обеспечение общеобразовательных организаций, находящихся в их ведении, доступом в сеть Интернет в соответствии с требованиями </t>
  </si>
  <si>
    <t xml:space="preserve"> Субсидии из бюджета Московской области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</si>
  <si>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Субсидии из бюджета Московской области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инновациооной площадки Московской области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</si>
  <si>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и государственных библиотек городов Москвы предоставляемые из бюджета Московской области за счет средств, перечисляемых из федерального бюджета</t>
  </si>
  <si>
    <t xml:space="preserve"> Субсидия на софинансирование реализации мероприятий государственной программы РФ "Доступная среда" на 2011-2020годы</t>
  </si>
  <si>
    <t xml:space="preserve">Субсидия на софинансирование расходов на организацию деятельности (МФЦ) многофункциональных центров предоставления  государственных и муниципальных услуг в соответствии с  государственной программой Московской области "Эффективная власть" на 2014-2018 годы </t>
  </si>
  <si>
    <t xml:space="preserve"> 3)- оснащение помещений многофункциональных центров предметами мебели и иными предметами бытового назначения </t>
  </si>
  <si>
    <t xml:space="preserve">Субвенции бюджетам муниципальных образований Московской области на осуществление полномочий по составлению списков кандидатов в присяжные заседатели Федеральных судов общей юрисдикции в РФ </t>
  </si>
  <si>
    <t>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</si>
  <si>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Субсидия  на реализацию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 году </t>
  </si>
  <si>
    <t>Субсидия на софинансирование расходов на повышение заработной платы работникам муниципальных учреждений     в сферах образования,культуры, физической культуры и спорта с 01 сентября 2016 года</t>
  </si>
  <si>
    <t xml:space="preserve"> Субсидия на 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
</t>
  </si>
  <si>
    <t>Субсидия на капитальный ремонт, приобретение, монтаж и ввод в эксплуатацию объектов коммунальной инфраструктуры</t>
  </si>
  <si>
    <t>Субсидия на софинансирование приобретения дорожной техники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</si>
  <si>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за 2016 год </t>
  </si>
  <si>
    <t>Утверждено на 2016 год</t>
  </si>
  <si>
    <t>Исполнено за 2016 год</t>
  </si>
  <si>
    <t>% исполнения</t>
  </si>
  <si>
    <t xml:space="preserve">          2)административно-управленческого, учебно-вспомогательного и обслуживающего персонала</t>
  </si>
  <si>
    <t xml:space="preserve"> 1)педагогических работников</t>
  </si>
  <si>
    <r>
      <t xml:space="preserve"> Субсидии из бюджета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  </r>
    <r>
      <rPr>
        <b/>
        <sz val="7.5"/>
        <rFont val="Times New Roman Cyr"/>
        <family val="0"/>
      </rPr>
      <t xml:space="preserve"> </t>
    </r>
  </si>
  <si>
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числе:
                                                                                </t>
  </si>
  <si>
    <t xml:space="preserve">1)  проведение работ по созданию системы защиты персональных данных многофункциональн6ых центров предоставления годарственных и муниципальных услуг
                                            </t>
  </si>
  <si>
    <t xml:space="preserve">2) - закупка компьютерного,серверного оборудования,программного обеспечения,оргтехники
                                            </t>
  </si>
  <si>
    <t xml:space="preserve">Приложение № 4
к решению Совета депутатов городского округа Электросталь Московской области 
от                2017г.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</si>
</sst>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62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i/>
      <sz val="8"/>
      <name val="Times New Roman Cyr"/>
      <family val="0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7.5"/>
      <name val="Times New Roman Cyr"/>
      <family val="0"/>
    </font>
    <font>
      <i/>
      <sz val="7.5"/>
      <name val="Times New Roman Cyr"/>
      <family val="0"/>
    </font>
    <font>
      <sz val="7.5"/>
      <name val="Times New Roman"/>
      <family val="1"/>
    </font>
    <font>
      <sz val="7.5"/>
      <color indexed="8"/>
      <name val="Times New Roman Cyr"/>
      <family val="0"/>
    </font>
    <font>
      <b/>
      <sz val="7.5"/>
      <name val="Times New Roman"/>
      <family val="1"/>
    </font>
    <font>
      <b/>
      <sz val="7.5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 horizontal="center" wrapText="1"/>
    </xf>
    <xf numFmtId="175" fontId="17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 applyProtection="1">
      <alignment horizontal="center" wrapText="1"/>
      <protection hidden="1" locked="0"/>
    </xf>
    <xf numFmtId="3" fontId="1" fillId="0" borderId="10" xfId="0" applyNumberFormat="1" applyFont="1" applyFill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 applyProtection="1">
      <alignment vertical="top" wrapText="1"/>
      <protection locked="0"/>
    </xf>
    <xf numFmtId="0" fontId="24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NumberFormat="1" applyFont="1" applyFill="1" applyBorder="1" applyAlignment="1">
      <alignment horizontal="left" vertical="top" wrapText="1"/>
    </xf>
    <xf numFmtId="0" fontId="19" fillId="33" borderId="0" xfId="0" applyNumberFormat="1" applyFont="1" applyFill="1" applyBorder="1" applyAlignment="1" applyProtection="1">
      <alignment vertical="top" wrapText="1"/>
      <protection hidden="1" locked="0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27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5" fillId="33" borderId="0" xfId="0" applyNumberFormat="1" applyFont="1" applyFill="1" applyBorder="1" applyAlignment="1" applyProtection="1">
      <alignment horizontal="center" wrapText="1"/>
      <protection hidden="1" locked="0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J1" sqref="J1:M1"/>
    </sheetView>
  </sheetViews>
  <sheetFormatPr defaultColWidth="9.00390625" defaultRowHeight="12.75"/>
  <cols>
    <col min="1" max="1" width="27.25390625" style="4" customWidth="1"/>
    <col min="2" max="2" width="4.125" style="0" hidden="1" customWidth="1"/>
    <col min="3" max="3" width="8.125" style="1" customWidth="1"/>
    <col min="4" max="4" width="8.25390625" style="1" customWidth="1"/>
    <col min="5" max="5" width="5.625" style="1" customWidth="1"/>
    <col min="6" max="6" width="6.25390625" style="3" customWidth="1"/>
    <col min="7" max="7" width="7.375" style="3" customWidth="1"/>
    <col min="8" max="9" width="8.25390625" style="3" customWidth="1"/>
    <col min="10" max="10" width="7.00390625" style="3" customWidth="1"/>
    <col min="11" max="11" width="7.25390625" style="3" customWidth="1"/>
    <col min="12" max="12" width="6.625" style="3" customWidth="1"/>
    <col min="13" max="13" width="6.25390625" style="3" customWidth="1"/>
  </cols>
  <sheetData>
    <row r="1" spans="8:13" ht="79.5" customHeight="1">
      <c r="H1" s="53"/>
      <c r="I1" s="53"/>
      <c r="J1" s="58" t="s">
        <v>80</v>
      </c>
      <c r="K1" s="58"/>
      <c r="L1" s="58"/>
      <c r="M1" s="58"/>
    </row>
    <row r="2" spans="8:13" ht="12.75" customHeight="1">
      <c r="H2" s="59"/>
      <c r="I2" s="59"/>
      <c r="J2" s="59"/>
      <c r="K2" s="59"/>
      <c r="L2" s="59"/>
      <c r="M2" s="34"/>
    </row>
    <row r="3" spans="1:13" ht="51" customHeight="1">
      <c r="A3" s="66" t="s">
        <v>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9"/>
      <c r="B4" s="6"/>
      <c r="C4" s="8"/>
      <c r="D4" s="8"/>
      <c r="E4" s="8"/>
      <c r="F4" s="5"/>
      <c r="G4" s="5"/>
      <c r="H4" s="5"/>
      <c r="I4" s="5"/>
      <c r="J4" s="5"/>
      <c r="K4" s="5"/>
      <c r="L4" s="65" t="s">
        <v>4</v>
      </c>
      <c r="M4" s="65"/>
    </row>
    <row r="5" spans="1:13" ht="41.25" customHeight="1">
      <c r="A5" s="56"/>
      <c r="B5" s="54"/>
      <c r="C5" s="60" t="s">
        <v>0</v>
      </c>
      <c r="D5" s="61"/>
      <c r="E5" s="62"/>
      <c r="F5" s="63" t="s">
        <v>1</v>
      </c>
      <c r="G5" s="64"/>
      <c r="H5" s="63" t="s">
        <v>2</v>
      </c>
      <c r="I5" s="64"/>
      <c r="J5" s="63" t="s">
        <v>6</v>
      </c>
      <c r="K5" s="64"/>
      <c r="L5" s="63" t="s">
        <v>5</v>
      </c>
      <c r="M5" s="64"/>
    </row>
    <row r="6" spans="1:13" ht="30.75" customHeight="1">
      <c r="A6" s="57"/>
      <c r="B6" s="54"/>
      <c r="C6" s="35" t="s">
        <v>71</v>
      </c>
      <c r="D6" s="35" t="s">
        <v>72</v>
      </c>
      <c r="E6" s="35" t="s">
        <v>73</v>
      </c>
      <c r="F6" s="35" t="s">
        <v>71</v>
      </c>
      <c r="G6" s="35" t="s">
        <v>72</v>
      </c>
      <c r="H6" s="35" t="s">
        <v>71</v>
      </c>
      <c r="I6" s="35" t="s">
        <v>72</v>
      </c>
      <c r="J6" s="35" t="s">
        <v>71</v>
      </c>
      <c r="K6" s="35" t="s">
        <v>72</v>
      </c>
      <c r="L6" s="35" t="s">
        <v>71</v>
      </c>
      <c r="M6" s="35" t="s">
        <v>72</v>
      </c>
    </row>
    <row r="7" spans="1:13" ht="14.25" customHeight="1">
      <c r="A7" s="55">
        <v>1</v>
      </c>
      <c r="B7" s="22"/>
      <c r="C7" s="22">
        <v>2</v>
      </c>
      <c r="D7" s="22">
        <v>3</v>
      </c>
      <c r="E7" s="22">
        <v>4</v>
      </c>
      <c r="F7" s="21">
        <v>5</v>
      </c>
      <c r="G7" s="21">
        <v>6</v>
      </c>
      <c r="H7" s="21">
        <v>7</v>
      </c>
      <c r="I7" s="21">
        <v>8</v>
      </c>
      <c r="J7" s="23">
        <v>9</v>
      </c>
      <c r="K7" s="23">
        <v>10</v>
      </c>
      <c r="L7" s="23">
        <v>11</v>
      </c>
      <c r="M7" s="23">
        <v>12</v>
      </c>
    </row>
    <row r="8" spans="1:13" ht="19.5" customHeight="1">
      <c r="A8" s="20" t="s">
        <v>7</v>
      </c>
      <c r="B8" s="19"/>
      <c r="C8" s="36">
        <f>F8+H8+J8+L8</f>
        <v>1679852</v>
      </c>
      <c r="D8" s="36">
        <f>G8+I8+K8+M8</f>
        <v>1672057</v>
      </c>
      <c r="E8" s="36">
        <f>D8/C8*100</f>
        <v>99.53597102601896</v>
      </c>
      <c r="F8" s="31">
        <f>SUM(F9:F48)-F10-F11-F12-F13-F14-F20-F21-F26-F27-F28-F31-F32-F34-F35-F43-F44-F46-F47+F50</f>
        <v>14152</v>
      </c>
      <c r="G8" s="31">
        <f>SUM(G9:G48)-G10-G11-G12-G13-G14-G20-G21-G26-G27-G28-G31-G32-G34-G35-G43-G44-G46-G47+G50</f>
        <v>13992.7</v>
      </c>
      <c r="H8" s="31">
        <f>H9+H15+H22+H23+H25+H30+H36+H42+H24+H41</f>
        <v>1576337</v>
      </c>
      <c r="I8" s="31">
        <f>I9+I15+I22+I23+I25+I30+I36+I42+I24+I41</f>
        <v>1574060.3</v>
      </c>
      <c r="J8" s="31">
        <f>SUM(J9:J47)-J10-J11-J12-J13-J14-J20-J21-J26-J27-J28-J31-J32-J34-J35-J37-J38-J39-J40-J43-J44-J46-J47</f>
        <v>74271</v>
      </c>
      <c r="K8" s="31">
        <f>SUM(K9:K47)-K10-K11-K12-K13-K14-K20-K21-K26-K27-K28-K31-K32-K34-K35-K37-K38-K39-K40-K43-K44-K46-K47</f>
        <v>69849.5</v>
      </c>
      <c r="L8" s="31">
        <f>SUM(L9:L49)-L10-L11-L12-L13-L14-L20-L21-L26-L27-L28-L31-L32-L34-L35-L37-L38-L39-L40-L43-L44-L46-L47</f>
        <v>15092</v>
      </c>
      <c r="M8" s="31">
        <f>SUM(M9:M49)-M10-M11-M12-M13-M14-M20-M21-M26-M27-M28-M31-M32-M34-M35-M37-M38-M39-M40-M43-M44-M46-M47</f>
        <v>14154.5</v>
      </c>
    </row>
    <row r="9" spans="1:13" ht="196.5" customHeight="1">
      <c r="A9" s="38" t="s">
        <v>28</v>
      </c>
      <c r="B9" s="12"/>
      <c r="C9" s="37">
        <f>F9+H9+J9+L9</f>
        <v>909301</v>
      </c>
      <c r="D9" s="37">
        <f>G9+I9+K9+M9</f>
        <v>909272</v>
      </c>
      <c r="E9" s="36">
        <f aca="true" t="shared" si="0" ref="E9:E72">D9/C9*100</f>
        <v>99.99681073703867</v>
      </c>
      <c r="F9" s="29"/>
      <c r="G9" s="29"/>
      <c r="H9" s="25">
        <f>H10+H13+H14</f>
        <v>909301</v>
      </c>
      <c r="I9" s="25">
        <f>I10+I13+I14</f>
        <v>909272</v>
      </c>
      <c r="J9" s="29"/>
      <c r="K9" s="29"/>
      <c r="L9" s="29"/>
      <c r="M9" s="29"/>
    </row>
    <row r="10" spans="1:13" ht="17.25" customHeight="1">
      <c r="A10" s="39" t="s">
        <v>11</v>
      </c>
      <c r="B10" s="12"/>
      <c r="C10" s="37">
        <f aca="true" t="shared" si="1" ref="C10:D82">F10+H10+J10+L10</f>
        <v>877760</v>
      </c>
      <c r="D10" s="37">
        <f t="shared" si="1"/>
        <v>877760</v>
      </c>
      <c r="E10" s="36">
        <f t="shared" si="0"/>
        <v>100</v>
      </c>
      <c r="F10" s="29"/>
      <c r="G10" s="29"/>
      <c r="H10" s="25">
        <f>H11+H12</f>
        <v>877760</v>
      </c>
      <c r="I10" s="25">
        <f>I11+I12</f>
        <v>877760</v>
      </c>
      <c r="J10" s="29"/>
      <c r="K10" s="29"/>
      <c r="L10" s="29"/>
      <c r="M10" s="29"/>
    </row>
    <row r="11" spans="1:13" ht="19.5" customHeight="1">
      <c r="A11" s="40" t="s">
        <v>75</v>
      </c>
      <c r="B11" s="12"/>
      <c r="C11" s="37">
        <f t="shared" si="1"/>
        <v>661584</v>
      </c>
      <c r="D11" s="37">
        <f t="shared" si="1"/>
        <v>661584</v>
      </c>
      <c r="E11" s="36">
        <f t="shared" si="0"/>
        <v>100</v>
      </c>
      <c r="F11" s="30"/>
      <c r="G11" s="30"/>
      <c r="H11" s="27">
        <v>661584</v>
      </c>
      <c r="I11" s="27">
        <v>661584</v>
      </c>
      <c r="J11" s="29"/>
      <c r="K11" s="29"/>
      <c r="L11" s="29"/>
      <c r="M11" s="29"/>
    </row>
    <row r="12" spans="1:13" ht="50.25" customHeight="1">
      <c r="A12" s="45" t="s">
        <v>74</v>
      </c>
      <c r="B12" s="12"/>
      <c r="C12" s="37">
        <f t="shared" si="1"/>
        <v>216176</v>
      </c>
      <c r="D12" s="37">
        <f t="shared" si="1"/>
        <v>216176</v>
      </c>
      <c r="E12" s="36">
        <f t="shared" si="0"/>
        <v>100</v>
      </c>
      <c r="F12" s="30"/>
      <c r="G12" s="30"/>
      <c r="H12" s="27">
        <v>216176</v>
      </c>
      <c r="I12" s="27">
        <v>216176</v>
      </c>
      <c r="J12" s="29"/>
      <c r="K12" s="29"/>
      <c r="L12" s="29"/>
      <c r="M12" s="29"/>
    </row>
    <row r="13" spans="1:13" ht="33.75" customHeight="1">
      <c r="A13" s="41" t="s">
        <v>15</v>
      </c>
      <c r="B13" s="12"/>
      <c r="C13" s="37">
        <f t="shared" si="1"/>
        <v>31301</v>
      </c>
      <c r="D13" s="37">
        <f t="shared" si="1"/>
        <v>31301</v>
      </c>
      <c r="E13" s="36">
        <f t="shared" si="0"/>
        <v>100</v>
      </c>
      <c r="F13" s="29"/>
      <c r="G13" s="29"/>
      <c r="H13" s="25">
        <v>31301</v>
      </c>
      <c r="I13" s="25">
        <v>31301</v>
      </c>
      <c r="J13" s="29"/>
      <c r="K13" s="29"/>
      <c r="L13" s="29"/>
      <c r="M13" s="29"/>
    </row>
    <row r="14" spans="1:13" ht="108.75" customHeight="1">
      <c r="A14" s="42" t="s">
        <v>16</v>
      </c>
      <c r="B14" s="12"/>
      <c r="C14" s="37">
        <f t="shared" si="1"/>
        <v>240</v>
      </c>
      <c r="D14" s="37">
        <f t="shared" si="1"/>
        <v>211</v>
      </c>
      <c r="E14" s="36">
        <f t="shared" si="0"/>
        <v>87.91666666666667</v>
      </c>
      <c r="F14" s="29"/>
      <c r="G14" s="29"/>
      <c r="H14" s="25">
        <v>240</v>
      </c>
      <c r="I14" s="25">
        <v>211</v>
      </c>
      <c r="J14" s="29"/>
      <c r="K14" s="29"/>
      <c r="L14" s="29"/>
      <c r="M14" s="29"/>
    </row>
    <row r="15" spans="1:13" ht="89.25" customHeight="1">
      <c r="A15" s="43" t="s">
        <v>33</v>
      </c>
      <c r="B15" s="12"/>
      <c r="C15" s="37">
        <f t="shared" si="1"/>
        <v>8558</v>
      </c>
      <c r="D15" s="37">
        <f t="shared" si="1"/>
        <v>8558</v>
      </c>
      <c r="E15" s="36">
        <f t="shared" si="0"/>
        <v>100</v>
      </c>
      <c r="F15" s="29"/>
      <c r="G15" s="29"/>
      <c r="H15" s="25">
        <v>8558</v>
      </c>
      <c r="I15" s="25">
        <v>8558</v>
      </c>
      <c r="J15" s="29"/>
      <c r="K15" s="29"/>
      <c r="L15" s="29"/>
      <c r="M15" s="29"/>
    </row>
    <row r="16" spans="1:13" ht="81.75" customHeight="1">
      <c r="A16" s="38" t="s">
        <v>37</v>
      </c>
      <c r="B16" s="14"/>
      <c r="C16" s="37">
        <f t="shared" si="1"/>
        <v>5077</v>
      </c>
      <c r="D16" s="37">
        <f t="shared" si="1"/>
        <v>5063.4</v>
      </c>
      <c r="E16" s="36">
        <f t="shared" si="0"/>
        <v>99.73212527082921</v>
      </c>
      <c r="F16" s="24">
        <v>5077</v>
      </c>
      <c r="G16" s="24">
        <v>5063.4</v>
      </c>
      <c r="H16" s="24"/>
      <c r="I16" s="24"/>
      <c r="J16" s="25"/>
      <c r="K16" s="25"/>
      <c r="L16" s="25"/>
      <c r="M16" s="25"/>
    </row>
    <row r="17" spans="1:13" ht="120" customHeight="1">
      <c r="A17" s="38" t="s">
        <v>36</v>
      </c>
      <c r="B17" s="12"/>
      <c r="C17" s="37">
        <f t="shared" si="1"/>
        <v>967</v>
      </c>
      <c r="D17" s="37">
        <f t="shared" si="1"/>
        <v>967</v>
      </c>
      <c r="E17" s="36">
        <f t="shared" si="0"/>
        <v>100</v>
      </c>
      <c r="F17" s="24">
        <v>967</v>
      </c>
      <c r="G17" s="24">
        <v>967</v>
      </c>
      <c r="H17" s="24"/>
      <c r="I17" s="24"/>
      <c r="J17" s="25"/>
      <c r="K17" s="25"/>
      <c r="L17" s="25"/>
      <c r="M17" s="25"/>
    </row>
    <row r="18" spans="1:13" ht="87" customHeight="1">
      <c r="A18" s="41" t="s">
        <v>38</v>
      </c>
      <c r="B18" s="12"/>
      <c r="C18" s="37">
        <f t="shared" si="1"/>
        <v>9849</v>
      </c>
      <c r="D18" s="37">
        <f t="shared" si="1"/>
        <v>9241.6</v>
      </c>
      <c r="E18" s="36">
        <f t="shared" si="0"/>
        <v>93.83287643415575</v>
      </c>
      <c r="F18" s="24"/>
      <c r="G18" s="24"/>
      <c r="H18" s="24"/>
      <c r="I18" s="24"/>
      <c r="J18" s="25"/>
      <c r="K18" s="25"/>
      <c r="L18" s="25">
        <v>9849</v>
      </c>
      <c r="M18" s="25">
        <v>9241.6</v>
      </c>
    </row>
    <row r="19" spans="1:13" ht="84" customHeight="1">
      <c r="A19" s="38" t="s">
        <v>34</v>
      </c>
      <c r="B19" s="15"/>
      <c r="C19" s="37">
        <f t="shared" si="1"/>
        <v>74271</v>
      </c>
      <c r="D19" s="37">
        <f t="shared" si="1"/>
        <v>69849.5</v>
      </c>
      <c r="E19" s="36">
        <f t="shared" si="0"/>
        <v>94.04680157800487</v>
      </c>
      <c r="F19" s="24"/>
      <c r="G19" s="24"/>
      <c r="H19" s="24"/>
      <c r="I19" s="24"/>
      <c r="J19" s="24">
        <f>J20+J21</f>
        <v>74271</v>
      </c>
      <c r="K19" s="24">
        <f>K20+K21</f>
        <v>69849.5</v>
      </c>
      <c r="L19" s="24"/>
      <c r="M19" s="24"/>
    </row>
    <row r="20" spans="1:13" ht="35.25" customHeight="1">
      <c r="A20" s="44" t="s">
        <v>9</v>
      </c>
      <c r="B20" s="13"/>
      <c r="C20" s="37">
        <f t="shared" si="1"/>
        <v>64435</v>
      </c>
      <c r="D20" s="37">
        <f t="shared" si="1"/>
        <v>62829.5</v>
      </c>
      <c r="E20" s="36">
        <f t="shared" si="0"/>
        <v>97.50834173973773</v>
      </c>
      <c r="F20" s="24"/>
      <c r="G20" s="24"/>
      <c r="H20" s="24"/>
      <c r="I20" s="24"/>
      <c r="J20" s="25">
        <v>64435</v>
      </c>
      <c r="K20" s="25">
        <v>62829.5</v>
      </c>
      <c r="L20" s="25"/>
      <c r="M20" s="25"/>
    </row>
    <row r="21" spans="1:13" ht="34.5" customHeight="1">
      <c r="A21" s="44" t="s">
        <v>10</v>
      </c>
      <c r="B21" s="13"/>
      <c r="C21" s="37">
        <f t="shared" si="1"/>
        <v>9836</v>
      </c>
      <c r="D21" s="37">
        <f t="shared" si="1"/>
        <v>7020</v>
      </c>
      <c r="E21" s="36">
        <f t="shared" si="0"/>
        <v>71.37047580317201</v>
      </c>
      <c r="F21" s="24"/>
      <c r="G21" s="24"/>
      <c r="H21" s="24"/>
      <c r="I21" s="24"/>
      <c r="J21" s="25">
        <v>9836</v>
      </c>
      <c r="K21" s="25">
        <v>7020</v>
      </c>
      <c r="L21" s="25"/>
      <c r="M21" s="25"/>
    </row>
    <row r="22" spans="1:13" ht="148.5" customHeight="1">
      <c r="A22" s="41" t="s">
        <v>25</v>
      </c>
      <c r="B22" s="16"/>
      <c r="C22" s="37">
        <f t="shared" si="1"/>
        <v>45413</v>
      </c>
      <c r="D22" s="37">
        <f t="shared" si="1"/>
        <v>45392.6</v>
      </c>
      <c r="E22" s="36">
        <f t="shared" si="0"/>
        <v>99.95507894215312</v>
      </c>
      <c r="F22" s="24"/>
      <c r="G22" s="24"/>
      <c r="H22" s="24">
        <v>45413</v>
      </c>
      <c r="I22" s="24">
        <v>45392.6</v>
      </c>
      <c r="J22" s="25"/>
      <c r="K22" s="25"/>
      <c r="L22" s="25"/>
      <c r="M22" s="25"/>
    </row>
    <row r="23" spans="1:13" ht="96" customHeight="1">
      <c r="A23" s="38" t="s">
        <v>43</v>
      </c>
      <c r="B23" s="17"/>
      <c r="C23" s="37">
        <f t="shared" si="1"/>
        <v>52</v>
      </c>
      <c r="D23" s="37">
        <f t="shared" si="1"/>
        <v>40</v>
      </c>
      <c r="E23" s="36">
        <f t="shared" si="0"/>
        <v>76.92307692307693</v>
      </c>
      <c r="F23" s="24"/>
      <c r="G23" s="24"/>
      <c r="H23" s="24">
        <v>52</v>
      </c>
      <c r="I23" s="24">
        <v>40</v>
      </c>
      <c r="J23" s="25"/>
      <c r="K23" s="25"/>
      <c r="L23" s="25"/>
      <c r="M23" s="25"/>
    </row>
    <row r="24" spans="1:13" ht="105.75" customHeight="1">
      <c r="A24" s="38" t="s">
        <v>44</v>
      </c>
      <c r="B24" s="16"/>
      <c r="C24" s="37">
        <f t="shared" si="1"/>
        <v>286</v>
      </c>
      <c r="D24" s="37">
        <f t="shared" si="1"/>
        <v>286</v>
      </c>
      <c r="E24" s="36">
        <f t="shared" si="0"/>
        <v>100</v>
      </c>
      <c r="F24" s="24"/>
      <c r="G24" s="24"/>
      <c r="H24" s="24">
        <v>286</v>
      </c>
      <c r="I24" s="24">
        <v>286</v>
      </c>
      <c r="J24" s="25"/>
      <c r="K24" s="25"/>
      <c r="L24" s="25"/>
      <c r="M24" s="25"/>
    </row>
    <row r="25" spans="1:13" ht="93" customHeight="1">
      <c r="A25" s="38" t="s">
        <v>26</v>
      </c>
      <c r="B25" s="16"/>
      <c r="C25" s="37">
        <f t="shared" si="1"/>
        <v>44402</v>
      </c>
      <c r="D25" s="37">
        <f t="shared" si="1"/>
        <v>43958.4</v>
      </c>
      <c r="E25" s="36">
        <f t="shared" si="0"/>
        <v>99.0009459033377</v>
      </c>
      <c r="F25" s="24"/>
      <c r="G25" s="24"/>
      <c r="H25" s="24">
        <f>H26+H27+H28</f>
        <v>44402</v>
      </c>
      <c r="I25" s="24">
        <f>I26+I27+I28</f>
        <v>43958.4</v>
      </c>
      <c r="J25" s="24"/>
      <c r="K25" s="24"/>
      <c r="L25" s="24"/>
      <c r="M25" s="24"/>
    </row>
    <row r="26" spans="1:13" ht="78" customHeight="1">
      <c r="A26" s="45" t="s">
        <v>18</v>
      </c>
      <c r="B26" s="12"/>
      <c r="C26" s="37">
        <f t="shared" si="1"/>
        <v>41761</v>
      </c>
      <c r="D26" s="37">
        <f t="shared" si="1"/>
        <v>41617.6</v>
      </c>
      <c r="E26" s="36">
        <f t="shared" si="0"/>
        <v>99.65661741816527</v>
      </c>
      <c r="F26" s="26"/>
      <c r="G26" s="26"/>
      <c r="H26" s="26">
        <v>41761</v>
      </c>
      <c r="I26" s="26">
        <v>41617.6</v>
      </c>
      <c r="J26" s="27"/>
      <c r="K26" s="27"/>
      <c r="L26" s="27"/>
      <c r="M26" s="27"/>
    </row>
    <row r="27" spans="1:13" ht="111" customHeight="1">
      <c r="A27" s="45" t="s">
        <v>19</v>
      </c>
      <c r="B27" s="12"/>
      <c r="C27" s="37">
        <f t="shared" si="1"/>
        <v>2031</v>
      </c>
      <c r="D27" s="37">
        <f t="shared" si="1"/>
        <v>2031</v>
      </c>
      <c r="E27" s="36">
        <f t="shared" si="0"/>
        <v>100</v>
      </c>
      <c r="F27" s="26"/>
      <c r="G27" s="26"/>
      <c r="H27" s="26">
        <v>2031</v>
      </c>
      <c r="I27" s="26">
        <v>2031</v>
      </c>
      <c r="J27" s="27"/>
      <c r="K27" s="27"/>
      <c r="L27" s="27"/>
      <c r="M27" s="27"/>
    </row>
    <row r="28" spans="1:13" ht="99" customHeight="1">
      <c r="A28" s="45" t="s">
        <v>20</v>
      </c>
      <c r="B28" s="12"/>
      <c r="C28" s="37">
        <f t="shared" si="1"/>
        <v>610</v>
      </c>
      <c r="D28" s="37">
        <f t="shared" si="1"/>
        <v>309.8</v>
      </c>
      <c r="E28" s="36">
        <f t="shared" si="0"/>
        <v>50.78688524590164</v>
      </c>
      <c r="F28" s="26"/>
      <c r="G28" s="26"/>
      <c r="H28" s="26">
        <v>610</v>
      </c>
      <c r="I28" s="26">
        <v>309.8</v>
      </c>
      <c r="J28" s="27"/>
      <c r="K28" s="27"/>
      <c r="L28" s="27"/>
      <c r="M28" s="27"/>
    </row>
    <row r="29" spans="1:13" ht="76.5" customHeight="1">
      <c r="A29" s="41" t="s">
        <v>35</v>
      </c>
      <c r="B29" s="12"/>
      <c r="C29" s="37">
        <f t="shared" si="1"/>
        <v>7833</v>
      </c>
      <c r="D29" s="37">
        <f t="shared" si="1"/>
        <v>7787.3</v>
      </c>
      <c r="E29" s="36">
        <f t="shared" si="0"/>
        <v>99.4165709179114</v>
      </c>
      <c r="F29" s="24">
        <v>7833</v>
      </c>
      <c r="G29" s="24">
        <v>7787.3</v>
      </c>
      <c r="H29" s="24"/>
      <c r="I29" s="24"/>
      <c r="J29" s="25"/>
      <c r="K29" s="25"/>
      <c r="L29" s="25"/>
      <c r="M29" s="25"/>
    </row>
    <row r="30" spans="1:14" ht="150.75" customHeight="1">
      <c r="A30" s="38" t="s">
        <v>32</v>
      </c>
      <c r="B30" s="12"/>
      <c r="C30" s="37">
        <f t="shared" si="1"/>
        <v>537128</v>
      </c>
      <c r="D30" s="37">
        <f t="shared" si="1"/>
        <v>537128</v>
      </c>
      <c r="E30" s="36">
        <f t="shared" si="0"/>
        <v>100</v>
      </c>
      <c r="F30" s="24"/>
      <c r="G30" s="24"/>
      <c r="H30" s="24">
        <f>H31+H35</f>
        <v>537128</v>
      </c>
      <c r="I30" s="24">
        <f>I31+I35</f>
        <v>537128</v>
      </c>
      <c r="J30" s="25"/>
      <c r="K30" s="25"/>
      <c r="L30" s="25"/>
      <c r="M30" s="25"/>
      <c r="N30" s="7"/>
    </row>
    <row r="31" spans="1:14" ht="21" customHeight="1">
      <c r="A31" s="41" t="s">
        <v>12</v>
      </c>
      <c r="B31" s="12"/>
      <c r="C31" s="37">
        <f t="shared" si="1"/>
        <v>525734</v>
      </c>
      <c r="D31" s="37">
        <f t="shared" si="1"/>
        <v>525734</v>
      </c>
      <c r="E31" s="36">
        <f t="shared" si="0"/>
        <v>100</v>
      </c>
      <c r="F31" s="24"/>
      <c r="G31" s="24"/>
      <c r="H31" s="24">
        <f>H32+H34+H33</f>
        <v>525734</v>
      </c>
      <c r="I31" s="24">
        <f>I32+I34+I33</f>
        <v>525734</v>
      </c>
      <c r="J31" s="25"/>
      <c r="K31" s="25"/>
      <c r="L31" s="25"/>
      <c r="M31" s="25"/>
      <c r="N31" s="7"/>
    </row>
    <row r="32" spans="1:14" ht="21" customHeight="1">
      <c r="A32" s="46" t="s">
        <v>23</v>
      </c>
      <c r="B32" s="18"/>
      <c r="C32" s="37">
        <f t="shared" si="1"/>
        <v>405466</v>
      </c>
      <c r="D32" s="37">
        <f t="shared" si="1"/>
        <v>405466</v>
      </c>
      <c r="E32" s="36">
        <f t="shared" si="0"/>
        <v>100</v>
      </c>
      <c r="F32" s="26"/>
      <c r="G32" s="26"/>
      <c r="H32" s="26">
        <v>405466</v>
      </c>
      <c r="I32" s="26">
        <v>405466</v>
      </c>
      <c r="J32" s="25"/>
      <c r="K32" s="25"/>
      <c r="L32" s="25"/>
      <c r="M32" s="25"/>
      <c r="N32" s="7"/>
    </row>
    <row r="33" spans="1:14" ht="21" customHeight="1">
      <c r="A33" s="46" t="s">
        <v>30</v>
      </c>
      <c r="B33" s="18"/>
      <c r="C33" s="37">
        <f t="shared" si="1"/>
        <v>40635</v>
      </c>
      <c r="D33" s="37">
        <f t="shared" si="1"/>
        <v>40635</v>
      </c>
      <c r="E33" s="36">
        <f t="shared" si="0"/>
        <v>100</v>
      </c>
      <c r="F33" s="26"/>
      <c r="G33" s="26"/>
      <c r="H33" s="26">
        <v>40635</v>
      </c>
      <c r="I33" s="26">
        <v>40635</v>
      </c>
      <c r="J33" s="25"/>
      <c r="K33" s="25"/>
      <c r="L33" s="25"/>
      <c r="M33" s="25"/>
      <c r="N33" s="7"/>
    </row>
    <row r="34" spans="1:14" ht="32.25" customHeight="1">
      <c r="A34" s="47" t="s">
        <v>31</v>
      </c>
      <c r="B34" s="18"/>
      <c r="C34" s="37">
        <f t="shared" si="1"/>
        <v>79633</v>
      </c>
      <c r="D34" s="37">
        <f t="shared" si="1"/>
        <v>79633</v>
      </c>
      <c r="E34" s="36">
        <f t="shared" si="0"/>
        <v>100</v>
      </c>
      <c r="F34" s="26"/>
      <c r="G34" s="26"/>
      <c r="H34" s="26">
        <v>79633</v>
      </c>
      <c r="I34" s="26">
        <v>79633</v>
      </c>
      <c r="J34" s="25"/>
      <c r="K34" s="25"/>
      <c r="L34" s="25"/>
      <c r="M34" s="25"/>
      <c r="N34" s="7"/>
    </row>
    <row r="35" spans="1:14" ht="29.25" customHeight="1">
      <c r="A35" s="41" t="s">
        <v>15</v>
      </c>
      <c r="B35" s="12"/>
      <c r="C35" s="37">
        <f t="shared" si="1"/>
        <v>11394</v>
      </c>
      <c r="D35" s="37">
        <f t="shared" si="1"/>
        <v>11394</v>
      </c>
      <c r="E35" s="36">
        <f t="shared" si="0"/>
        <v>100</v>
      </c>
      <c r="F35" s="24"/>
      <c r="G35" s="24"/>
      <c r="H35" s="24">
        <v>11394</v>
      </c>
      <c r="I35" s="24">
        <v>11394</v>
      </c>
      <c r="J35" s="25"/>
      <c r="K35" s="25"/>
      <c r="L35" s="25"/>
      <c r="M35" s="25"/>
      <c r="N35" s="7"/>
    </row>
    <row r="36" spans="1:14" ht="186.75" customHeight="1">
      <c r="A36" s="38" t="s">
        <v>27</v>
      </c>
      <c r="B36" s="12"/>
      <c r="C36" s="37">
        <f t="shared" si="1"/>
        <v>11434</v>
      </c>
      <c r="D36" s="37">
        <f t="shared" si="1"/>
        <v>11355.5</v>
      </c>
      <c r="E36" s="36">
        <f t="shared" si="0"/>
        <v>99.31345111072241</v>
      </c>
      <c r="F36" s="24"/>
      <c r="G36" s="24"/>
      <c r="H36" s="24">
        <f>H37+H40</f>
        <v>11434</v>
      </c>
      <c r="I36" s="24">
        <f>I37+I40</f>
        <v>11355.5</v>
      </c>
      <c r="J36" s="25"/>
      <c r="K36" s="25"/>
      <c r="L36" s="25"/>
      <c r="M36" s="25"/>
      <c r="N36" s="7"/>
    </row>
    <row r="37" spans="1:14" ht="13.5" customHeight="1">
      <c r="A37" s="38" t="s">
        <v>13</v>
      </c>
      <c r="B37" s="12"/>
      <c r="C37" s="37">
        <f t="shared" si="1"/>
        <v>11002</v>
      </c>
      <c r="D37" s="37">
        <f t="shared" si="1"/>
        <v>10925.5</v>
      </c>
      <c r="E37" s="36">
        <f t="shared" si="0"/>
        <v>99.30467187784039</v>
      </c>
      <c r="F37" s="24"/>
      <c r="G37" s="24"/>
      <c r="H37" s="24">
        <f>H38+H39</f>
        <v>11002</v>
      </c>
      <c r="I37" s="24">
        <f>I38+I39</f>
        <v>10925.5</v>
      </c>
      <c r="J37" s="25"/>
      <c r="K37" s="25"/>
      <c r="L37" s="25"/>
      <c r="M37" s="25"/>
      <c r="N37" s="7"/>
    </row>
    <row r="38" spans="1:14" ht="19.5" customHeight="1">
      <c r="A38" s="46" t="s">
        <v>21</v>
      </c>
      <c r="B38" s="18"/>
      <c r="C38" s="37">
        <f t="shared" si="1"/>
        <v>8295</v>
      </c>
      <c r="D38" s="37">
        <f t="shared" si="1"/>
        <v>8235.6</v>
      </c>
      <c r="E38" s="36">
        <f t="shared" si="0"/>
        <v>99.28390596745028</v>
      </c>
      <c r="F38" s="26"/>
      <c r="G38" s="26"/>
      <c r="H38" s="26">
        <v>8295</v>
      </c>
      <c r="I38" s="26">
        <v>8235.6</v>
      </c>
      <c r="J38" s="27"/>
      <c r="K38" s="27"/>
      <c r="L38" s="27"/>
      <c r="M38" s="27"/>
      <c r="N38" s="7"/>
    </row>
    <row r="39" spans="1:14" ht="30.75" customHeight="1">
      <c r="A39" s="47" t="s">
        <v>22</v>
      </c>
      <c r="B39" s="18"/>
      <c r="C39" s="37">
        <f t="shared" si="1"/>
        <v>2707</v>
      </c>
      <c r="D39" s="37">
        <f t="shared" si="1"/>
        <v>2689.9</v>
      </c>
      <c r="E39" s="36">
        <f t="shared" si="0"/>
        <v>99.36830439601034</v>
      </c>
      <c r="F39" s="26"/>
      <c r="G39" s="26"/>
      <c r="H39" s="26">
        <v>2707</v>
      </c>
      <c r="I39" s="26">
        <v>2689.9</v>
      </c>
      <c r="J39" s="27"/>
      <c r="K39" s="27"/>
      <c r="L39" s="27"/>
      <c r="M39" s="27"/>
      <c r="N39" s="7"/>
    </row>
    <row r="40" spans="1:14" ht="33.75" customHeight="1">
      <c r="A40" s="41" t="s">
        <v>17</v>
      </c>
      <c r="B40" s="12"/>
      <c r="C40" s="37">
        <f t="shared" si="1"/>
        <v>432</v>
      </c>
      <c r="D40" s="37">
        <f t="shared" si="1"/>
        <v>430</v>
      </c>
      <c r="E40" s="36">
        <f t="shared" si="0"/>
        <v>99.53703703703704</v>
      </c>
      <c r="F40" s="24"/>
      <c r="G40" s="24"/>
      <c r="H40" s="24">
        <v>432</v>
      </c>
      <c r="I40" s="24">
        <v>430</v>
      </c>
      <c r="J40" s="25"/>
      <c r="K40" s="25"/>
      <c r="L40" s="27"/>
      <c r="M40" s="27"/>
      <c r="N40" s="7"/>
    </row>
    <row r="41" spans="1:14" ht="69" customHeight="1">
      <c r="A41" s="41" t="s">
        <v>39</v>
      </c>
      <c r="B41" s="12"/>
      <c r="C41" s="37">
        <f t="shared" si="1"/>
        <v>18286</v>
      </c>
      <c r="D41" s="37">
        <f t="shared" si="1"/>
        <v>16592.8</v>
      </c>
      <c r="E41" s="36">
        <f t="shared" si="0"/>
        <v>90.74045718035654</v>
      </c>
      <c r="F41" s="24"/>
      <c r="G41" s="24"/>
      <c r="H41" s="24">
        <v>18286</v>
      </c>
      <c r="I41" s="24">
        <v>16592.8</v>
      </c>
      <c r="J41" s="25"/>
      <c r="K41" s="25"/>
      <c r="L41" s="27"/>
      <c r="M41" s="27"/>
      <c r="N41" s="7"/>
    </row>
    <row r="42" spans="1:14" ht="126" customHeight="1">
      <c r="A42" s="38" t="s">
        <v>29</v>
      </c>
      <c r="B42" s="12"/>
      <c r="C42" s="37">
        <f t="shared" si="1"/>
        <v>1477</v>
      </c>
      <c r="D42" s="37">
        <f t="shared" si="1"/>
        <v>1477</v>
      </c>
      <c r="E42" s="36">
        <f t="shared" si="0"/>
        <v>100</v>
      </c>
      <c r="F42" s="24"/>
      <c r="G42" s="24"/>
      <c r="H42" s="24">
        <f>H43+H47</f>
        <v>1477</v>
      </c>
      <c r="I42" s="24">
        <f>I43+I47</f>
        <v>1477</v>
      </c>
      <c r="J42" s="25"/>
      <c r="K42" s="25"/>
      <c r="L42" s="27"/>
      <c r="M42" s="27"/>
      <c r="N42" s="7"/>
    </row>
    <row r="43" spans="1:14" ht="18" customHeight="1">
      <c r="A43" s="38" t="s">
        <v>13</v>
      </c>
      <c r="B43" s="12"/>
      <c r="C43" s="37">
        <f t="shared" si="1"/>
        <v>1444</v>
      </c>
      <c r="D43" s="37">
        <f t="shared" si="1"/>
        <v>1444</v>
      </c>
      <c r="E43" s="36">
        <f t="shared" si="0"/>
        <v>100</v>
      </c>
      <c r="F43" s="24"/>
      <c r="G43" s="24"/>
      <c r="H43" s="24">
        <f>H44+H46+H45</f>
        <v>1444</v>
      </c>
      <c r="I43" s="24">
        <f>I44+I46+I45</f>
        <v>1444</v>
      </c>
      <c r="J43" s="25"/>
      <c r="K43" s="25"/>
      <c r="L43" s="27"/>
      <c r="M43" s="27"/>
      <c r="N43" s="7"/>
    </row>
    <row r="44" spans="1:14" ht="20.25" customHeight="1">
      <c r="A44" s="46" t="s">
        <v>23</v>
      </c>
      <c r="B44" s="12"/>
      <c r="C44" s="37">
        <f t="shared" si="1"/>
        <v>1128</v>
      </c>
      <c r="D44" s="37">
        <f t="shared" si="1"/>
        <v>1128</v>
      </c>
      <c r="E44" s="36">
        <f t="shared" si="0"/>
        <v>100</v>
      </c>
      <c r="F44" s="26"/>
      <c r="G44" s="26"/>
      <c r="H44" s="26">
        <v>1128</v>
      </c>
      <c r="I44" s="26">
        <v>1128</v>
      </c>
      <c r="J44" s="27"/>
      <c r="K44" s="27"/>
      <c r="L44" s="27"/>
      <c r="M44" s="27"/>
      <c r="N44" s="7"/>
    </row>
    <row r="45" spans="1:14" ht="20.25" customHeight="1">
      <c r="A45" s="46" t="s">
        <v>30</v>
      </c>
      <c r="B45" s="12"/>
      <c r="C45" s="37">
        <f t="shared" si="1"/>
        <v>108</v>
      </c>
      <c r="D45" s="37">
        <f t="shared" si="1"/>
        <v>108</v>
      </c>
      <c r="E45" s="36">
        <f t="shared" si="0"/>
        <v>100</v>
      </c>
      <c r="F45" s="26"/>
      <c r="G45" s="26"/>
      <c r="H45" s="26">
        <v>108</v>
      </c>
      <c r="I45" s="26">
        <v>108</v>
      </c>
      <c r="J45" s="27"/>
      <c r="K45" s="27"/>
      <c r="L45" s="27"/>
      <c r="M45" s="27"/>
      <c r="N45" s="7"/>
    </row>
    <row r="46" spans="1:14" ht="21.75" customHeight="1">
      <c r="A46" s="47" t="s">
        <v>31</v>
      </c>
      <c r="B46" s="12"/>
      <c r="C46" s="37">
        <f t="shared" si="1"/>
        <v>208</v>
      </c>
      <c r="D46" s="37">
        <f t="shared" si="1"/>
        <v>208</v>
      </c>
      <c r="E46" s="36">
        <f t="shared" si="0"/>
        <v>100</v>
      </c>
      <c r="F46" s="26"/>
      <c r="G46" s="26"/>
      <c r="H46" s="26">
        <v>208</v>
      </c>
      <c r="I46" s="26">
        <v>208</v>
      </c>
      <c r="J46" s="27"/>
      <c r="K46" s="27"/>
      <c r="L46" s="27"/>
      <c r="M46" s="27"/>
      <c r="N46" s="7"/>
    </row>
    <row r="47" spans="1:14" ht="33.75" customHeight="1">
      <c r="A47" s="41" t="s">
        <v>14</v>
      </c>
      <c r="B47" s="12"/>
      <c r="C47" s="37">
        <f t="shared" si="1"/>
        <v>33</v>
      </c>
      <c r="D47" s="37">
        <f t="shared" si="1"/>
        <v>33</v>
      </c>
      <c r="E47" s="36">
        <f t="shared" si="0"/>
        <v>100</v>
      </c>
      <c r="F47" s="24"/>
      <c r="G47" s="24"/>
      <c r="H47" s="24">
        <v>33</v>
      </c>
      <c r="I47" s="24">
        <v>33</v>
      </c>
      <c r="J47" s="25"/>
      <c r="K47" s="25"/>
      <c r="L47" s="27"/>
      <c r="M47" s="27"/>
      <c r="N47" s="7"/>
    </row>
    <row r="48" spans="1:14" ht="117" customHeight="1">
      <c r="A48" s="38" t="s">
        <v>40</v>
      </c>
      <c r="B48" s="12"/>
      <c r="C48" s="37">
        <f t="shared" si="1"/>
        <v>874</v>
      </c>
      <c r="D48" s="37">
        <f t="shared" si="1"/>
        <v>638.7</v>
      </c>
      <c r="E48" s="36">
        <f t="shared" si="0"/>
        <v>73.07780320366133</v>
      </c>
      <c r="F48" s="28"/>
      <c r="G48" s="28"/>
      <c r="H48" s="24"/>
      <c r="I48" s="24"/>
      <c r="J48" s="25"/>
      <c r="K48" s="25"/>
      <c r="L48" s="27">
        <v>874</v>
      </c>
      <c r="M48" s="27">
        <v>638.7</v>
      </c>
      <c r="N48" s="7"/>
    </row>
    <row r="49" spans="1:14" ht="108" customHeight="1">
      <c r="A49" s="38" t="s">
        <v>45</v>
      </c>
      <c r="B49" s="12"/>
      <c r="C49" s="37">
        <f t="shared" si="1"/>
        <v>4369</v>
      </c>
      <c r="D49" s="37">
        <f t="shared" si="1"/>
        <v>4274.2</v>
      </c>
      <c r="E49" s="36">
        <f t="shared" si="0"/>
        <v>97.83016708628976</v>
      </c>
      <c r="F49" s="28"/>
      <c r="G49" s="28"/>
      <c r="H49" s="24"/>
      <c r="I49" s="24"/>
      <c r="J49" s="25"/>
      <c r="K49" s="25"/>
      <c r="L49" s="27">
        <v>4369</v>
      </c>
      <c r="M49" s="27">
        <v>4274.2</v>
      </c>
      <c r="N49" s="7"/>
    </row>
    <row r="50" spans="1:14" ht="66" customHeight="1">
      <c r="A50" s="38" t="s">
        <v>63</v>
      </c>
      <c r="B50" s="12"/>
      <c r="C50" s="37">
        <f t="shared" si="1"/>
        <v>275</v>
      </c>
      <c r="D50" s="37">
        <f t="shared" si="1"/>
        <v>175</v>
      </c>
      <c r="E50" s="36">
        <f t="shared" si="0"/>
        <v>63.63636363636363</v>
      </c>
      <c r="F50" s="24">
        <v>275</v>
      </c>
      <c r="G50" s="24">
        <v>175</v>
      </c>
      <c r="H50" s="24"/>
      <c r="I50" s="24"/>
      <c r="J50" s="25"/>
      <c r="K50" s="25"/>
      <c r="L50" s="27"/>
      <c r="M50" s="27"/>
      <c r="N50" s="7"/>
    </row>
    <row r="51" spans="1:14" ht="33.75" customHeight="1">
      <c r="A51" s="48" t="s">
        <v>24</v>
      </c>
      <c r="B51" s="19"/>
      <c r="C51" s="29">
        <f>F51+H51+J51+L51</f>
        <v>537429.6</v>
      </c>
      <c r="D51" s="29">
        <f>G51+I51+K51+M51</f>
        <v>256880.40000000002</v>
      </c>
      <c r="E51" s="36">
        <f t="shared" si="0"/>
        <v>47.79796274712075</v>
      </c>
      <c r="F51" s="29">
        <f>SUM(F52:F78)-F69</f>
        <v>9564.2</v>
      </c>
      <c r="G51" s="29">
        <f>SUM(G52:G78)-G69</f>
        <v>9047.8</v>
      </c>
      <c r="H51" s="29">
        <f aca="true" t="shared" si="2" ref="H51:M51">SUM(H52:H78)</f>
        <v>60517.3</v>
      </c>
      <c r="I51" s="29">
        <f t="shared" si="2"/>
        <v>42324.9</v>
      </c>
      <c r="J51" s="29">
        <f t="shared" si="2"/>
        <v>467348.1</v>
      </c>
      <c r="K51" s="29">
        <f t="shared" si="2"/>
        <v>205507.7</v>
      </c>
      <c r="L51" s="29">
        <f t="shared" si="2"/>
        <v>0</v>
      </c>
      <c r="M51" s="29">
        <f t="shared" si="2"/>
        <v>0</v>
      </c>
      <c r="N51" s="7"/>
    </row>
    <row r="52" spans="1:14" ht="99.75" customHeight="1">
      <c r="A52" s="49" t="s">
        <v>42</v>
      </c>
      <c r="B52" s="19"/>
      <c r="C52" s="37">
        <f t="shared" si="1"/>
        <v>1362</v>
      </c>
      <c r="D52" s="37">
        <f t="shared" si="1"/>
        <v>1362</v>
      </c>
      <c r="E52" s="36">
        <f t="shared" si="0"/>
        <v>100</v>
      </c>
      <c r="F52" s="29"/>
      <c r="G52" s="29"/>
      <c r="H52" s="25">
        <v>1362</v>
      </c>
      <c r="I52" s="25">
        <v>1362</v>
      </c>
      <c r="J52" s="29"/>
      <c r="K52" s="29"/>
      <c r="L52" s="29"/>
      <c r="M52" s="29"/>
      <c r="N52" s="7"/>
    </row>
    <row r="53" spans="1:14" ht="84" customHeight="1">
      <c r="A53" s="49" t="s">
        <v>41</v>
      </c>
      <c r="B53" s="19"/>
      <c r="C53" s="37">
        <f t="shared" si="1"/>
        <v>381600</v>
      </c>
      <c r="D53" s="37">
        <f t="shared" si="1"/>
        <v>154562.2</v>
      </c>
      <c r="E53" s="36">
        <f t="shared" si="0"/>
        <v>40.5037211740042</v>
      </c>
      <c r="F53" s="31"/>
      <c r="G53" s="31"/>
      <c r="H53" s="25"/>
      <c r="I53" s="25"/>
      <c r="J53" s="25">
        <v>381600</v>
      </c>
      <c r="K53" s="25">
        <v>154562.2</v>
      </c>
      <c r="L53" s="31"/>
      <c r="M53" s="31"/>
      <c r="N53" s="7"/>
    </row>
    <row r="54" spans="1:14" ht="157.5" customHeight="1">
      <c r="A54" s="49" t="s">
        <v>46</v>
      </c>
      <c r="B54" s="19"/>
      <c r="C54" s="37">
        <f t="shared" si="1"/>
        <v>923.7</v>
      </c>
      <c r="D54" s="37">
        <f t="shared" si="1"/>
        <v>923.7</v>
      </c>
      <c r="E54" s="36">
        <f t="shared" si="0"/>
        <v>100</v>
      </c>
      <c r="F54" s="25">
        <v>923.7</v>
      </c>
      <c r="G54" s="25">
        <v>923.7</v>
      </c>
      <c r="H54" s="25"/>
      <c r="I54" s="25"/>
      <c r="J54" s="25"/>
      <c r="K54" s="25"/>
      <c r="L54" s="31"/>
      <c r="M54" s="31"/>
      <c r="N54" s="7"/>
    </row>
    <row r="55" spans="1:14" ht="61.5" customHeight="1">
      <c r="A55" s="49" t="s">
        <v>52</v>
      </c>
      <c r="B55" s="19"/>
      <c r="C55" s="37">
        <f t="shared" si="1"/>
        <v>740.9</v>
      </c>
      <c r="D55" s="37">
        <f t="shared" si="1"/>
        <v>740.9</v>
      </c>
      <c r="E55" s="36">
        <f t="shared" si="0"/>
        <v>100</v>
      </c>
      <c r="F55" s="25">
        <v>740.9</v>
      </c>
      <c r="G55" s="25">
        <v>740.9</v>
      </c>
      <c r="H55" s="25"/>
      <c r="I55" s="25"/>
      <c r="J55" s="25"/>
      <c r="K55" s="25"/>
      <c r="L55" s="31"/>
      <c r="M55" s="31"/>
      <c r="N55" s="7"/>
    </row>
    <row r="56" spans="1:14" ht="66" customHeight="1">
      <c r="A56" s="49" t="s">
        <v>53</v>
      </c>
      <c r="B56" s="19"/>
      <c r="C56" s="37">
        <f t="shared" si="1"/>
        <v>478</v>
      </c>
      <c r="D56" s="37">
        <f t="shared" si="1"/>
        <v>478</v>
      </c>
      <c r="E56" s="36">
        <f t="shared" si="0"/>
        <v>100</v>
      </c>
      <c r="F56" s="25">
        <v>478</v>
      </c>
      <c r="G56" s="25">
        <v>478</v>
      </c>
      <c r="H56" s="25"/>
      <c r="I56" s="25"/>
      <c r="J56" s="25"/>
      <c r="K56" s="25"/>
      <c r="L56" s="31"/>
      <c r="M56" s="31"/>
      <c r="N56" s="7"/>
    </row>
    <row r="57" spans="1:14" ht="48" customHeight="1">
      <c r="A57" s="49" t="s">
        <v>47</v>
      </c>
      <c r="B57" s="19"/>
      <c r="C57" s="37">
        <f t="shared" si="1"/>
        <v>7074</v>
      </c>
      <c r="D57" s="37">
        <f t="shared" si="1"/>
        <v>7074</v>
      </c>
      <c r="E57" s="36">
        <f t="shared" si="0"/>
        <v>100</v>
      </c>
      <c r="F57" s="31"/>
      <c r="G57" s="31"/>
      <c r="H57" s="25">
        <v>7074</v>
      </c>
      <c r="I57" s="25">
        <v>7074</v>
      </c>
      <c r="J57" s="25"/>
      <c r="K57" s="25"/>
      <c r="L57" s="31"/>
      <c r="M57" s="31"/>
      <c r="N57" s="7"/>
    </row>
    <row r="58" spans="1:14" ht="58.5" customHeight="1">
      <c r="A58" s="50" t="s">
        <v>54</v>
      </c>
      <c r="B58" s="19"/>
      <c r="C58" s="37">
        <f t="shared" si="1"/>
        <v>37463.5</v>
      </c>
      <c r="D58" s="37">
        <f t="shared" si="1"/>
        <v>29272.3</v>
      </c>
      <c r="E58" s="36">
        <f t="shared" si="0"/>
        <v>78.1355185714095</v>
      </c>
      <c r="F58" s="31"/>
      <c r="G58" s="31"/>
      <c r="H58" s="25">
        <v>37463.5</v>
      </c>
      <c r="I58" s="25">
        <v>29272.3</v>
      </c>
      <c r="J58" s="25"/>
      <c r="K58" s="25"/>
      <c r="L58" s="31"/>
      <c r="M58" s="31"/>
      <c r="N58" s="7"/>
    </row>
    <row r="59" spans="1:14" ht="66" customHeight="1">
      <c r="A59" s="49" t="s">
        <v>48</v>
      </c>
      <c r="B59" s="19"/>
      <c r="C59" s="37">
        <f t="shared" si="1"/>
        <v>6103.5</v>
      </c>
      <c r="D59" s="37">
        <f t="shared" si="1"/>
        <v>4908</v>
      </c>
      <c r="E59" s="36">
        <f t="shared" si="0"/>
        <v>80.41287785696731</v>
      </c>
      <c r="F59" s="31"/>
      <c r="G59" s="31"/>
      <c r="H59" s="25"/>
      <c r="I59" s="25"/>
      <c r="J59" s="25">
        <v>6103.5</v>
      </c>
      <c r="K59" s="25">
        <v>4908</v>
      </c>
      <c r="L59" s="31"/>
      <c r="M59" s="31"/>
      <c r="N59" s="7"/>
    </row>
    <row r="60" spans="1:14" ht="72" customHeight="1">
      <c r="A60" s="49" t="s">
        <v>49</v>
      </c>
      <c r="B60" s="19"/>
      <c r="C60" s="37">
        <f t="shared" si="1"/>
        <v>3738.6</v>
      </c>
      <c r="D60" s="37">
        <f t="shared" si="1"/>
        <v>2414.3</v>
      </c>
      <c r="E60" s="36">
        <f t="shared" si="0"/>
        <v>64.57764938747125</v>
      </c>
      <c r="F60" s="31"/>
      <c r="G60" s="31"/>
      <c r="H60" s="25"/>
      <c r="I60" s="25"/>
      <c r="J60" s="25">
        <v>3738.6</v>
      </c>
      <c r="K60" s="25">
        <v>2414.3</v>
      </c>
      <c r="L60" s="31"/>
      <c r="M60" s="31"/>
      <c r="N60" s="7"/>
    </row>
    <row r="61" spans="1:14" ht="47.25" customHeight="1">
      <c r="A61" s="49" t="s">
        <v>50</v>
      </c>
      <c r="B61" s="19"/>
      <c r="C61" s="37">
        <f t="shared" si="1"/>
        <v>5961.1</v>
      </c>
      <c r="D61" s="37">
        <f t="shared" si="1"/>
        <v>5961.1</v>
      </c>
      <c r="E61" s="36">
        <f t="shared" si="0"/>
        <v>100</v>
      </c>
      <c r="F61" s="31"/>
      <c r="G61" s="31"/>
      <c r="H61" s="25"/>
      <c r="I61" s="25"/>
      <c r="J61" s="25">
        <v>5961.1</v>
      </c>
      <c r="K61" s="25">
        <v>5961.1</v>
      </c>
      <c r="L61" s="31"/>
      <c r="M61" s="31"/>
      <c r="N61" s="7"/>
    </row>
    <row r="62" spans="1:14" ht="84.75" customHeight="1">
      <c r="A62" s="51" t="s">
        <v>76</v>
      </c>
      <c r="B62" s="19"/>
      <c r="C62" s="37">
        <f t="shared" si="1"/>
        <v>500</v>
      </c>
      <c r="D62" s="37">
        <f t="shared" si="1"/>
        <v>500</v>
      </c>
      <c r="E62" s="36">
        <f t="shared" si="0"/>
        <v>100</v>
      </c>
      <c r="F62" s="31"/>
      <c r="G62" s="31"/>
      <c r="H62" s="25">
        <v>500</v>
      </c>
      <c r="I62" s="25">
        <v>500</v>
      </c>
      <c r="J62" s="25"/>
      <c r="K62" s="25"/>
      <c r="L62" s="31"/>
      <c r="M62" s="31"/>
      <c r="N62" s="7"/>
    </row>
    <row r="63" spans="1:14" ht="86.25" customHeight="1">
      <c r="A63" s="51" t="s">
        <v>55</v>
      </c>
      <c r="B63" s="19"/>
      <c r="C63" s="37">
        <f t="shared" si="1"/>
        <v>1000</v>
      </c>
      <c r="D63" s="37">
        <f t="shared" si="1"/>
        <v>1000</v>
      </c>
      <c r="E63" s="36">
        <f t="shared" si="0"/>
        <v>100</v>
      </c>
      <c r="F63" s="31"/>
      <c r="G63" s="31"/>
      <c r="H63" s="25">
        <v>1000</v>
      </c>
      <c r="I63" s="25">
        <v>1000</v>
      </c>
      <c r="J63" s="25"/>
      <c r="K63" s="25"/>
      <c r="L63" s="31"/>
      <c r="M63" s="31"/>
      <c r="N63" s="7"/>
    </row>
    <row r="64" spans="1:14" ht="87" customHeight="1">
      <c r="A64" s="51" t="s">
        <v>58</v>
      </c>
      <c r="B64" s="19"/>
      <c r="C64" s="37">
        <f t="shared" si="1"/>
        <v>800</v>
      </c>
      <c r="D64" s="37">
        <f t="shared" si="1"/>
        <v>800</v>
      </c>
      <c r="E64" s="36">
        <f t="shared" si="0"/>
        <v>100</v>
      </c>
      <c r="F64" s="31"/>
      <c r="G64" s="31"/>
      <c r="H64" s="25">
        <v>800</v>
      </c>
      <c r="I64" s="25">
        <v>800</v>
      </c>
      <c r="J64" s="25"/>
      <c r="K64" s="25"/>
      <c r="L64" s="31"/>
      <c r="M64" s="31"/>
      <c r="N64" s="7"/>
    </row>
    <row r="65" spans="1:14" ht="54" customHeight="1">
      <c r="A65" s="51" t="s">
        <v>56</v>
      </c>
      <c r="B65" s="19"/>
      <c r="C65" s="37">
        <f t="shared" si="1"/>
        <v>343.5</v>
      </c>
      <c r="D65" s="37">
        <f t="shared" si="1"/>
        <v>343.5</v>
      </c>
      <c r="E65" s="36">
        <f t="shared" si="0"/>
        <v>100</v>
      </c>
      <c r="F65" s="31"/>
      <c r="G65" s="31"/>
      <c r="H65" s="25">
        <v>343.5</v>
      </c>
      <c r="I65" s="25">
        <v>343.5</v>
      </c>
      <c r="J65" s="25"/>
      <c r="K65" s="25"/>
      <c r="L65" s="31"/>
      <c r="M65" s="31"/>
      <c r="N65" s="7"/>
    </row>
    <row r="66" spans="1:14" ht="87" customHeight="1">
      <c r="A66" s="51" t="s">
        <v>57</v>
      </c>
      <c r="B66" s="19"/>
      <c r="C66" s="37">
        <f t="shared" si="1"/>
        <v>42025</v>
      </c>
      <c r="D66" s="37">
        <f t="shared" si="1"/>
        <v>36685.3</v>
      </c>
      <c r="E66" s="36">
        <f t="shared" si="0"/>
        <v>87.29399167162404</v>
      </c>
      <c r="F66" s="31"/>
      <c r="G66" s="31"/>
      <c r="H66" s="25"/>
      <c r="I66" s="25"/>
      <c r="J66" s="25">
        <v>42025</v>
      </c>
      <c r="K66" s="25">
        <v>36685.3</v>
      </c>
      <c r="L66" s="31"/>
      <c r="M66" s="31"/>
      <c r="N66" s="7"/>
    </row>
    <row r="67" spans="1:14" ht="45" customHeight="1">
      <c r="A67" s="51" t="s">
        <v>60</v>
      </c>
      <c r="B67" s="19"/>
      <c r="C67" s="37">
        <f t="shared" si="1"/>
        <v>784</v>
      </c>
      <c r="D67" s="37">
        <f t="shared" si="1"/>
        <v>784</v>
      </c>
      <c r="E67" s="36">
        <f t="shared" si="0"/>
        <v>100</v>
      </c>
      <c r="F67" s="31"/>
      <c r="G67" s="31"/>
      <c r="H67" s="25">
        <v>784</v>
      </c>
      <c r="I67" s="25">
        <v>784</v>
      </c>
      <c r="J67" s="25"/>
      <c r="K67" s="25"/>
      <c r="L67" s="31"/>
      <c r="M67" s="31"/>
      <c r="N67" s="7"/>
    </row>
    <row r="68" spans="1:14" ht="86.25" customHeight="1">
      <c r="A68" s="51" t="s">
        <v>61</v>
      </c>
      <c r="B68" s="19"/>
      <c r="C68" s="37">
        <f t="shared" si="1"/>
        <v>1738</v>
      </c>
      <c r="D68" s="37">
        <f t="shared" si="1"/>
        <v>1497</v>
      </c>
      <c r="E68" s="36">
        <f t="shared" si="0"/>
        <v>86.13348676639816</v>
      </c>
      <c r="F68" s="25">
        <v>1738</v>
      </c>
      <c r="G68" s="25">
        <v>1497</v>
      </c>
      <c r="H68" s="25"/>
      <c r="I68" s="25"/>
      <c r="J68" s="25"/>
      <c r="K68" s="25"/>
      <c r="L68" s="31"/>
      <c r="M68" s="31"/>
      <c r="N68" s="7"/>
    </row>
    <row r="69" spans="1:14" ht="132" customHeight="1">
      <c r="A69" s="51" t="s">
        <v>77</v>
      </c>
      <c r="B69" s="19"/>
      <c r="C69" s="37">
        <f t="shared" si="1"/>
        <v>264</v>
      </c>
      <c r="D69" s="37">
        <f t="shared" si="1"/>
        <v>0</v>
      </c>
      <c r="E69" s="36">
        <f t="shared" si="0"/>
        <v>0</v>
      </c>
      <c r="F69" s="25">
        <f>F70+F72+F71</f>
        <v>264</v>
      </c>
      <c r="G69" s="25">
        <f>G70+G72+G71</f>
        <v>0</v>
      </c>
      <c r="H69" s="25"/>
      <c r="I69" s="25"/>
      <c r="J69" s="25"/>
      <c r="K69" s="25"/>
      <c r="L69" s="31"/>
      <c r="M69" s="31"/>
      <c r="N69" s="7"/>
    </row>
    <row r="70" spans="1:14" ht="57" customHeight="1">
      <c r="A70" s="51" t="s">
        <v>78</v>
      </c>
      <c r="B70" s="19"/>
      <c r="C70" s="37">
        <f t="shared" si="1"/>
        <v>43</v>
      </c>
      <c r="D70" s="37">
        <f t="shared" si="1"/>
        <v>0</v>
      </c>
      <c r="E70" s="36">
        <f t="shared" si="0"/>
        <v>0</v>
      </c>
      <c r="F70" s="25">
        <v>43</v>
      </c>
      <c r="G70" s="25">
        <v>0</v>
      </c>
      <c r="H70" s="25"/>
      <c r="I70" s="25"/>
      <c r="J70" s="25"/>
      <c r="K70" s="25"/>
      <c r="L70" s="31"/>
      <c r="M70" s="31"/>
      <c r="N70" s="7"/>
    </row>
    <row r="71" spans="1:14" ht="36" customHeight="1">
      <c r="A71" s="51" t="s">
        <v>79</v>
      </c>
      <c r="B71" s="19"/>
      <c r="C71" s="37">
        <f t="shared" si="1"/>
        <v>200</v>
      </c>
      <c r="D71" s="37">
        <f t="shared" si="1"/>
        <v>0</v>
      </c>
      <c r="E71" s="36">
        <f t="shared" si="0"/>
        <v>0</v>
      </c>
      <c r="F71" s="25">
        <v>200</v>
      </c>
      <c r="G71" s="25">
        <v>0</v>
      </c>
      <c r="H71" s="25"/>
      <c r="I71" s="25"/>
      <c r="J71" s="25"/>
      <c r="K71" s="25"/>
      <c r="L71" s="31"/>
      <c r="M71" s="31"/>
      <c r="N71" s="7"/>
    </row>
    <row r="72" spans="1:14" ht="48" customHeight="1">
      <c r="A72" s="51" t="s">
        <v>62</v>
      </c>
      <c r="B72" s="19"/>
      <c r="C72" s="37">
        <f t="shared" si="1"/>
        <v>21</v>
      </c>
      <c r="D72" s="37">
        <f t="shared" si="1"/>
        <v>0</v>
      </c>
      <c r="E72" s="36">
        <f t="shared" si="0"/>
        <v>0</v>
      </c>
      <c r="F72" s="25">
        <v>21</v>
      </c>
      <c r="G72" s="25">
        <v>0</v>
      </c>
      <c r="H72" s="25"/>
      <c r="I72" s="25"/>
      <c r="J72" s="25"/>
      <c r="K72" s="25"/>
      <c r="L72" s="31"/>
      <c r="M72" s="31"/>
      <c r="N72" s="7"/>
    </row>
    <row r="73" spans="1:14" ht="49.5" customHeight="1">
      <c r="A73" s="51" t="s">
        <v>64</v>
      </c>
      <c r="B73" s="19"/>
      <c r="C73" s="37">
        <f t="shared" si="1"/>
        <v>7462</v>
      </c>
      <c r="D73" s="37">
        <f t="shared" si="1"/>
        <v>0</v>
      </c>
      <c r="E73" s="36">
        <f aca="true" t="shared" si="3" ref="E73:E82">D73/C73*100</f>
        <v>0</v>
      </c>
      <c r="F73" s="25"/>
      <c r="G73" s="25"/>
      <c r="H73" s="25">
        <v>7462</v>
      </c>
      <c r="I73" s="25">
        <v>0</v>
      </c>
      <c r="J73" s="25"/>
      <c r="K73" s="25"/>
      <c r="L73" s="31"/>
      <c r="M73" s="31"/>
      <c r="N73" s="7"/>
    </row>
    <row r="74" spans="1:14" ht="66" customHeight="1">
      <c r="A74" s="52" t="s">
        <v>65</v>
      </c>
      <c r="B74" s="19"/>
      <c r="C74" s="37">
        <f t="shared" si="1"/>
        <v>119.9</v>
      </c>
      <c r="D74" s="37">
        <f t="shared" si="1"/>
        <v>108.5</v>
      </c>
      <c r="E74" s="36">
        <f t="shared" si="3"/>
        <v>90.49207673060884</v>
      </c>
      <c r="F74" s="25">
        <v>119.9</v>
      </c>
      <c r="G74" s="25">
        <v>108.5</v>
      </c>
      <c r="H74" s="25"/>
      <c r="I74" s="25"/>
      <c r="J74" s="25"/>
      <c r="K74" s="25"/>
      <c r="L74" s="31"/>
      <c r="M74" s="31"/>
      <c r="N74" s="7"/>
    </row>
    <row r="75" spans="1:14" ht="68.25" customHeight="1">
      <c r="A75" s="51" t="s">
        <v>66</v>
      </c>
      <c r="B75" s="19"/>
      <c r="C75" s="37">
        <f t="shared" si="1"/>
        <v>8479</v>
      </c>
      <c r="D75" s="37">
        <f t="shared" si="1"/>
        <v>5939.799999999999</v>
      </c>
      <c r="E75" s="36">
        <f t="shared" si="3"/>
        <v>70.05307229626135</v>
      </c>
      <c r="F75" s="25">
        <v>4750.7</v>
      </c>
      <c r="G75" s="25">
        <v>4750.7</v>
      </c>
      <c r="H75" s="25">
        <v>3728.3</v>
      </c>
      <c r="I75" s="25">
        <v>1189.1</v>
      </c>
      <c r="J75" s="25"/>
      <c r="K75" s="25"/>
      <c r="L75" s="31"/>
      <c r="M75" s="31"/>
      <c r="N75" s="7"/>
    </row>
    <row r="76" spans="1:14" ht="74.25" customHeight="1">
      <c r="A76" s="51" t="s">
        <v>67</v>
      </c>
      <c r="B76" s="19"/>
      <c r="C76" s="37">
        <f t="shared" si="1"/>
        <v>549</v>
      </c>
      <c r="D76" s="37">
        <f t="shared" si="1"/>
        <v>549</v>
      </c>
      <c r="E76" s="36">
        <f t="shared" si="3"/>
        <v>100</v>
      </c>
      <c r="F76" s="25">
        <v>549</v>
      </c>
      <c r="G76" s="25">
        <v>549</v>
      </c>
      <c r="H76" s="25"/>
      <c r="I76" s="25"/>
      <c r="J76" s="25"/>
      <c r="K76" s="25"/>
      <c r="L76" s="31"/>
      <c r="M76" s="31"/>
      <c r="N76" s="7"/>
    </row>
    <row r="77" spans="1:14" ht="46.5" customHeight="1">
      <c r="A77" s="51" t="s">
        <v>68</v>
      </c>
      <c r="B77" s="19"/>
      <c r="C77" s="37">
        <f t="shared" si="1"/>
        <v>21354.5</v>
      </c>
      <c r="D77" s="37">
        <f t="shared" si="1"/>
        <v>0</v>
      </c>
      <c r="E77" s="36">
        <f t="shared" si="3"/>
        <v>0</v>
      </c>
      <c r="F77" s="25"/>
      <c r="G77" s="25"/>
      <c r="H77" s="25"/>
      <c r="I77" s="25"/>
      <c r="J77" s="25">
        <v>21354.5</v>
      </c>
      <c r="K77" s="25">
        <v>0</v>
      </c>
      <c r="L77" s="31"/>
      <c r="M77" s="31"/>
      <c r="N77" s="7"/>
    </row>
    <row r="78" spans="1:14" ht="27.75" customHeight="1">
      <c r="A78" s="51" t="s">
        <v>69</v>
      </c>
      <c r="B78" s="19"/>
      <c r="C78" s="37">
        <f t="shared" si="1"/>
        <v>6565.4</v>
      </c>
      <c r="D78" s="37">
        <f t="shared" si="1"/>
        <v>976.8</v>
      </c>
      <c r="E78" s="36">
        <f t="shared" si="3"/>
        <v>14.877996770950741</v>
      </c>
      <c r="F78" s="25"/>
      <c r="G78" s="25"/>
      <c r="H78" s="25"/>
      <c r="I78" s="25"/>
      <c r="J78" s="25">
        <v>6565.4</v>
      </c>
      <c r="K78" s="25">
        <v>976.8</v>
      </c>
      <c r="L78" s="31"/>
      <c r="M78" s="31"/>
      <c r="N78" s="7"/>
    </row>
    <row r="79" spans="1:13" ht="26.25" customHeight="1">
      <c r="A79" s="48" t="s">
        <v>3</v>
      </c>
      <c r="B79" s="19"/>
      <c r="C79" s="31">
        <f>C80+C81</f>
        <v>3154.7</v>
      </c>
      <c r="D79" s="31">
        <f>D80+D81</f>
        <v>3150.1</v>
      </c>
      <c r="E79" s="36">
        <f t="shared" si="3"/>
        <v>99.85418581798587</v>
      </c>
      <c r="F79" s="31">
        <f aca="true" t="shared" si="4" ref="F79:M79">F80+F81</f>
        <v>584.7</v>
      </c>
      <c r="G79" s="31">
        <f t="shared" si="4"/>
        <v>580.1</v>
      </c>
      <c r="H79" s="31">
        <f t="shared" si="4"/>
        <v>2570</v>
      </c>
      <c r="I79" s="31">
        <f t="shared" si="4"/>
        <v>2570</v>
      </c>
      <c r="J79" s="31">
        <f t="shared" si="4"/>
        <v>0</v>
      </c>
      <c r="K79" s="31">
        <f t="shared" si="4"/>
        <v>0</v>
      </c>
      <c r="L79" s="31">
        <f t="shared" si="4"/>
        <v>0</v>
      </c>
      <c r="M79" s="31">
        <f t="shared" si="4"/>
        <v>0</v>
      </c>
    </row>
    <row r="80" spans="1:13" ht="68.25" customHeight="1">
      <c r="A80" s="41" t="s">
        <v>51</v>
      </c>
      <c r="B80" s="13"/>
      <c r="C80" s="37">
        <f t="shared" si="1"/>
        <v>3070</v>
      </c>
      <c r="D80" s="37">
        <f t="shared" si="1"/>
        <v>3065.4</v>
      </c>
      <c r="E80" s="36">
        <f t="shared" si="3"/>
        <v>99.85016286644951</v>
      </c>
      <c r="F80" s="33">
        <v>500</v>
      </c>
      <c r="G80" s="33">
        <v>495.4</v>
      </c>
      <c r="H80" s="33">
        <v>2570</v>
      </c>
      <c r="I80" s="33">
        <v>2570</v>
      </c>
      <c r="J80" s="31"/>
      <c r="K80" s="31"/>
      <c r="L80" s="31"/>
      <c r="M80" s="31"/>
    </row>
    <row r="81" spans="1:13" ht="102" customHeight="1">
      <c r="A81" s="38" t="s">
        <v>59</v>
      </c>
      <c r="B81" s="13"/>
      <c r="C81" s="37">
        <f t="shared" si="1"/>
        <v>84.7</v>
      </c>
      <c r="D81" s="37">
        <f t="shared" si="1"/>
        <v>84.7</v>
      </c>
      <c r="E81" s="36">
        <f t="shared" si="3"/>
        <v>100</v>
      </c>
      <c r="F81" s="33">
        <v>84.7</v>
      </c>
      <c r="G81" s="33">
        <v>84.7</v>
      </c>
      <c r="H81" s="33"/>
      <c r="I81" s="33"/>
      <c r="J81" s="31"/>
      <c r="K81" s="31"/>
      <c r="L81" s="31"/>
      <c r="M81" s="31"/>
    </row>
    <row r="82" spans="1:13" ht="20.25" customHeight="1">
      <c r="A82" s="20" t="s">
        <v>8</v>
      </c>
      <c r="B82" s="19"/>
      <c r="C82" s="36">
        <f t="shared" si="1"/>
        <v>2220436.3</v>
      </c>
      <c r="D82" s="36">
        <f t="shared" si="1"/>
        <v>1932087.5</v>
      </c>
      <c r="E82" s="36">
        <f t="shared" si="3"/>
        <v>87.01386749982424</v>
      </c>
      <c r="F82" s="31">
        <f aca="true" t="shared" si="5" ref="F82:M82">F8+F51+F79</f>
        <v>24300.9</v>
      </c>
      <c r="G82" s="31">
        <f t="shared" si="5"/>
        <v>23620.6</v>
      </c>
      <c r="H82" s="31">
        <f t="shared" si="5"/>
        <v>1639424.3</v>
      </c>
      <c r="I82" s="31">
        <f t="shared" si="5"/>
        <v>1618955.2</v>
      </c>
      <c r="J82" s="31">
        <f t="shared" si="5"/>
        <v>541619.1</v>
      </c>
      <c r="K82" s="31">
        <f t="shared" si="5"/>
        <v>275357.2</v>
      </c>
      <c r="L82" s="31">
        <f t="shared" si="5"/>
        <v>15092</v>
      </c>
      <c r="M82" s="31">
        <f t="shared" si="5"/>
        <v>14154.5</v>
      </c>
    </row>
    <row r="83" spans="2:13" ht="30" customHeight="1">
      <c r="B83" s="2"/>
      <c r="C83" s="10"/>
      <c r="D83" s="10"/>
      <c r="E83" s="10"/>
      <c r="F83" s="11"/>
      <c r="G83" s="11"/>
      <c r="H83" s="11"/>
      <c r="I83" s="11"/>
      <c r="J83" s="11"/>
      <c r="K83" s="11"/>
      <c r="L83" s="11"/>
      <c r="M83" s="11"/>
    </row>
    <row r="84" spans="3:11" ht="12.75">
      <c r="C84" s="32"/>
      <c r="D84" s="32"/>
      <c r="E84" s="32"/>
      <c r="J84" s="32"/>
      <c r="K84" s="32"/>
    </row>
    <row r="86" spans="3:11" ht="12.75">
      <c r="C86" s="32"/>
      <c r="D86" s="32"/>
      <c r="E86" s="32"/>
      <c r="J86" s="32"/>
      <c r="K86" s="32"/>
    </row>
  </sheetData>
  <sheetProtection/>
  <mergeCells count="10">
    <mergeCell ref="A5:A6"/>
    <mergeCell ref="J1:M1"/>
    <mergeCell ref="H2:L2"/>
    <mergeCell ref="C5:E5"/>
    <mergeCell ref="F5:G5"/>
    <mergeCell ref="H5:I5"/>
    <mergeCell ref="J5:K5"/>
    <mergeCell ref="L5:M5"/>
    <mergeCell ref="L4:M4"/>
    <mergeCell ref="A3:M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2017-02-28T12:07:16Z</cp:lastPrinted>
  <dcterms:created xsi:type="dcterms:W3CDTF">2006-09-20T04:39:57Z</dcterms:created>
  <dcterms:modified xsi:type="dcterms:W3CDTF">2017-04-04T07:04:17Z</dcterms:modified>
  <cp:category/>
  <cp:version/>
  <cp:contentType/>
  <cp:contentStatus/>
</cp:coreProperties>
</file>