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Исполнение за 2009год" sheetId="1" r:id="rId1"/>
  </sheets>
  <definedNames/>
  <calcPr fullCalcOnLoad="1"/>
</workbook>
</file>

<file path=xl/sharedStrings.xml><?xml version="1.0" encoding="utf-8"?>
<sst xmlns="http://schemas.openxmlformats.org/spreadsheetml/2006/main" count="85" uniqueCount="66">
  <si>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2009 год</t>
  </si>
  <si>
    <t>Всего</t>
  </si>
  <si>
    <t>в том числе:</t>
  </si>
  <si>
    <t>городского округа Электросталь</t>
  </si>
  <si>
    <t>Администрация городского округа</t>
  </si>
  <si>
    <t>Управление образования Администраци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</si>
  <si>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</si>
  <si>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</si>
  <si>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</si>
  <si>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на 2009год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</si>
  <si>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2009 год</t>
  </si>
  <si>
    <t>Субвенции бюджетам муниц.образ.МО на обеспеч.жилой площадью детей-сирот и детей, оставш.без попечения родителей, в.ч. детей, находящ.под опекой (попечительством), в приемных семьях, в детских домах семейного типа, в воинских частях, располож.на территории МО, в качестве воспитан., а также лиц из числа детей-сирот и детей, оставш.без попечения родителей, в возрасте от 18 до 23 лет, не имеющих закрепленного жилого помещ.или признанных в установл.порядке, нуждающ.в предоставлении жилья в соответствии с Законом МО №248/2007-ОЗ "О предоставлении полного государственного обеспечения и дополн.гарантий по социальной поддержке детям - сиротам и детям, оставшимся без попечения родителей", на 2009 год</t>
  </si>
  <si>
    <t>Субвенции бюджетам муниципальных образований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2009 год,в т.ч.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</si>
  <si>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</si>
  <si>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</si>
  <si>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2009 год</t>
  </si>
  <si>
    <t>Субвенции бюджетам муниципальных образований Московской области на выплату ежемесячного денежного вознаграждение за классное руководство на 2009 год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</si>
  <si>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2009 год</t>
  </si>
  <si>
    <t>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2009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</si>
  <si>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2009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</si>
  <si>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учреждениях, реализующих основную общеобразоват.программу дошкольного образования, на 2009 год, в т.ч.</t>
  </si>
  <si>
    <t>выплаты компенсации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</si>
  <si>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для организации выплаты компенсации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</si>
  <si>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2009 год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</si>
  <si>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2009 год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</si>
  <si>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</si>
  <si>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</si>
  <si>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</si>
  <si>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</si>
  <si>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бюджетам муниципальных районов (городских округов)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2009 год</t>
  </si>
  <si>
    <t>Субвенции всего,    в том числе:</t>
  </si>
  <si>
    <t>ВСЕГО</t>
  </si>
  <si>
    <t>Управление по культуре и молодежной политике</t>
  </si>
  <si>
    <t>Комитет по физкультуре и спорту</t>
  </si>
  <si>
    <t>Дотация на выравниваниеи бюджетной обеспеченности из бюджета  Московской области</t>
  </si>
  <si>
    <t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2009 год (с учетом остатков 2008 года)</t>
  </si>
  <si>
    <t xml:space="preserve">Субвенция  на финансовое обеспечение переданных исполнитеьно-распорядительным органам муниципальных образований полномочий  по составлению(изменению и дополнению)  списков  кандидатов в присяжные заседатели федеральных  судов  общей юрисдикции в Российской Федерации за счет средств, перечисленных из федерального бюджета                               </t>
  </si>
  <si>
    <t xml:space="preserve">Субсидия  на внедрение современных образовательных технологий                                                         </t>
  </si>
  <si>
    <t xml:space="preserve">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 жилищно-коммунального хозяйства и социальной сферы к осенне-зимнему периоду 2007/2008 года с учетом условий, установленных Правительством Московской области, на 2008 год                                       </t>
  </si>
  <si>
    <t xml:space="preserve">Субсидия из федерального бюджета  на реализацию адресной инвестиционной программы (ФАИП) программа "Жилище" строительство напорного коллектора                                          </t>
  </si>
  <si>
    <t xml:space="preserve">Субсидии  из федерального бюджета на приобретение жилья в соответствии с подпрограммой "Обеспечение  жильем молодых семей" областной целевой программы "Жилище" на 2006-2010 годы   </t>
  </si>
  <si>
    <r>
      <t xml:space="preserve">Субсидии бюджетам муниципальных образований Московской области на приобретение жилья в соответствии с подпрограммой "Обеспечение  жильем молодых семей" областной целевой программы "Жилище" на 2006-2010 годы     </t>
    </r>
    <r>
      <rPr>
        <b/>
        <sz val="8"/>
        <rFont val="Times New Roman Cyr"/>
        <family val="0"/>
      </rPr>
      <t xml:space="preserve"> </t>
    </r>
  </si>
  <si>
    <t xml:space="preserve">Субсидия на проведение кап.ремонта многоквартирных жилых домов и переселение граждан из аварийного жилищного фонда                                                                   </t>
  </si>
  <si>
    <t xml:space="preserve">Субсидии бюджетам муниципальных райолнов и городских округов Московской области на частичное финансирование расходов на содержание финансовых органов местных администраций за пеиод с 01 июля 2009 года по 31 декабря 2009 года     </t>
  </si>
  <si>
    <t xml:space="preserve">Субсидии бюджетам муниципальных образований Московской области на погашение кредиторской задолженности муниципальных образований Московской области  по расходам на реализацию дополнительных мероприятий по укреплению материально-технической  базы жилищно-коммунального хозяйства, здравоохранения и физической культуры, образования, культуры и социальной защиты населения, образовавщейся по состоянию на 01.01.2009          </t>
  </si>
  <si>
    <t xml:space="preserve">Субсидия на комплектование книжных фондов библиотек муниципальных образований Московской области                                  </t>
  </si>
  <si>
    <t xml:space="preserve">Субсидия на содержание, ремонт автомобильных дорог, переданных в 2009 году из государственной собственности Московской области в собственность указанных муниципальных образований, и уплату по ним налога на имущество                             </t>
  </si>
  <si>
    <t xml:space="preserve">Субсидия на государственную пдддержку внедрения комплексных проектов модернизации  образования                                                   </t>
  </si>
  <si>
    <t xml:space="preserve">Субсидия на софинансирование объектов капитального строительства муниципальной собственности                                                   </t>
  </si>
  <si>
    <t xml:space="preserve">Субсидия на погашение кредиторской задолженности за 2008 год  по субсидии на государственную поддержку внедрения комплексных проектов модернизации образования за счет средств  бюджета Московской области                  </t>
  </si>
  <si>
    <t xml:space="preserve">Укрепление МТБ ЖКХ, здрав.и физич.культуры и соцзащиты(остатки 2007г.,2008)  </t>
  </si>
  <si>
    <t xml:space="preserve">Субвенция на внедрение инновационных образовательных программ                                                                                      </t>
  </si>
  <si>
    <r>
      <t xml:space="preserve">Субвенция на областную целевую прграмму "Развитие образования в МО на период 2006-2010 годов"                                                                                 </t>
    </r>
    <r>
      <rPr>
        <b/>
        <sz val="8"/>
        <rFont val="Times New Roman"/>
        <family val="1"/>
      </rPr>
      <t xml:space="preserve"> </t>
    </r>
  </si>
  <si>
    <t>Финансовое управление  Администрации городского округа</t>
  </si>
  <si>
    <t>в т.ч.на реализацию комплексного проекта модернизации образования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</si>
  <si>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2009 год.</t>
  </si>
  <si>
    <t xml:space="preserve">Субсидии бюджетам муниципальных образований Московской области на установку охранно-пожарной сигнализации в учреждениях социально-культурной сферы, на 2009 год                                 </t>
  </si>
  <si>
    <t>Приложение №  4</t>
  </si>
  <si>
    <t xml:space="preserve">Иные межбюджетные трансферты, предоставляемые из бюджета Московской области бюджетам муниципальных образований Московской области за счет средств резервного фонда Правительства Московской области                                                            </t>
  </si>
  <si>
    <t>Утверждено на 2009 год</t>
  </si>
  <si>
    <t>Исполнено за 2009 год</t>
  </si>
  <si>
    <t xml:space="preserve">Субвенция бюджетам муниципальных оюразований МО на обеспечение жилыми помещениями отдельных категорий ветеранов, инвалидов и семей, имеющих детей-инвалидов, в соответствии с Законом МО № 125/2006-ОЗ"Об обеспечении жилыми помещениями за счет средств федерального бюджета  отдельных категорий ветеранов, инвалидов и семей, имеющих детей-инвалидов"                                                                                      </t>
  </si>
  <si>
    <t>Московской области</t>
  </si>
  <si>
    <t>% исполнения</t>
  </si>
  <si>
    <t>к решению Совета депутатов</t>
  </si>
  <si>
    <t>от  27.05.2010  №  540/82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</si>
</sst>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_-* #,##0.0_р_._-;\-* #,##0.0_р_._-;_-* &quot;-&quot;??_р_._-;_-@_-"/>
    <numFmt numFmtId="177" formatCode="0.0"/>
  </numFmts>
  <fonts count="51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1" fillId="0" borderId="16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Continuous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Continuous" vertical="center" wrapText="1"/>
    </xf>
    <xf numFmtId="0" fontId="1" fillId="34" borderId="16" xfId="0" applyFont="1" applyFill="1" applyBorder="1" applyAlignment="1">
      <alignment horizontal="centerContinuous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Continuous" vertical="top" wrapText="1"/>
    </xf>
    <xf numFmtId="2" fontId="3" fillId="0" borderId="2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13" fillId="35" borderId="25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Continuous" vertical="center" wrapText="1"/>
    </xf>
    <xf numFmtId="2" fontId="4" fillId="0" borderId="20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/>
    </xf>
    <xf numFmtId="0" fontId="10" fillId="36" borderId="28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2" fontId="3" fillId="36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0" fillId="36" borderId="29" xfId="0" applyFont="1" applyFill="1" applyBorder="1" applyAlignment="1">
      <alignment horizontal="center" vertical="center" wrapText="1"/>
    </xf>
    <xf numFmtId="2" fontId="3" fillId="36" borderId="2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/>
    </xf>
    <xf numFmtId="0" fontId="1" fillId="36" borderId="30" xfId="0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/>
    </xf>
    <xf numFmtId="0" fontId="9" fillId="36" borderId="28" xfId="0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31" xfId="0" applyFont="1" applyFill="1" applyBorder="1" applyAlignment="1">
      <alignment horizontal="centerContinuous" vertical="center" wrapText="1"/>
    </xf>
    <xf numFmtId="0" fontId="13" fillId="35" borderId="16" xfId="0" applyNumberFormat="1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Continuous" vertical="top" wrapText="1"/>
    </xf>
    <xf numFmtId="2" fontId="3" fillId="0" borderId="19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Continuous" vertical="top" wrapText="1"/>
    </xf>
    <xf numFmtId="0" fontId="1" fillId="36" borderId="22" xfId="0" applyFont="1" applyFill="1" applyBorder="1" applyAlignment="1">
      <alignment horizontal="centerContinuous" vertical="center" wrapText="1"/>
    </xf>
    <xf numFmtId="2" fontId="4" fillId="36" borderId="10" xfId="0" applyNumberFormat="1" applyFont="1" applyFill="1" applyBorder="1" applyAlignment="1">
      <alignment horizontal="center" wrapText="1"/>
    </xf>
    <xf numFmtId="2" fontId="4" fillId="36" borderId="10" xfId="0" applyNumberFormat="1" applyFont="1" applyFill="1" applyBorder="1" applyAlignment="1">
      <alignment horizontal="center"/>
    </xf>
    <xf numFmtId="2" fontId="4" fillId="36" borderId="23" xfId="0" applyNumberFormat="1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Continuous" vertical="center" wrapText="1"/>
    </xf>
    <xf numFmtId="2" fontId="3" fillId="36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Continuous" vertical="center" wrapText="1"/>
    </xf>
    <xf numFmtId="0" fontId="14" fillId="36" borderId="28" xfId="0" applyFont="1" applyFill="1" applyBorder="1" applyAlignment="1">
      <alignment horizontal="center" vertical="center" wrapText="1"/>
    </xf>
    <xf numFmtId="0" fontId="13" fillId="35" borderId="32" xfId="0" applyNumberFormat="1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Continuous" vertical="center" wrapText="1"/>
    </xf>
    <xf numFmtId="0" fontId="1" fillId="0" borderId="30" xfId="0" applyFont="1" applyBorder="1" applyAlignment="1">
      <alignment horizontal="centerContinuous" vertical="center" wrapText="1"/>
    </xf>
    <xf numFmtId="177" fontId="3" fillId="36" borderId="20" xfId="0" applyNumberFormat="1" applyFont="1" applyFill="1" applyBorder="1" applyAlignment="1">
      <alignment horizontal="center"/>
    </xf>
    <xf numFmtId="177" fontId="3" fillId="0" borderId="20" xfId="0" applyNumberFormat="1" applyFont="1" applyFill="1" applyBorder="1" applyAlignment="1">
      <alignment horizontal="center"/>
    </xf>
    <xf numFmtId="177" fontId="3" fillId="36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8" fillId="34" borderId="14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7"/>
  <sheetViews>
    <sheetView tabSelected="1" view="pageBreakPreview" zoomScaleSheetLayoutView="100" workbookViewId="0" topLeftCell="A1">
      <selection activeCell="R23" sqref="R23"/>
    </sheetView>
  </sheetViews>
  <sheetFormatPr defaultColWidth="9.00390625" defaultRowHeight="12.75"/>
  <cols>
    <col min="1" max="1" width="31.375" style="12" customWidth="1"/>
    <col min="2" max="2" width="8.875" style="0" hidden="1" customWidth="1"/>
    <col min="3" max="4" width="9.00390625" style="2" customWidth="1"/>
    <col min="5" max="5" width="5.375" style="2" customWidth="1"/>
    <col min="6" max="6" width="7.125" style="5" customWidth="1"/>
    <col min="7" max="7" width="7.875" style="5" customWidth="1"/>
    <col min="8" max="8" width="8.375" style="5" customWidth="1"/>
    <col min="9" max="9" width="8.75390625" style="5" customWidth="1"/>
    <col min="10" max="11" width="6.375" style="5" customWidth="1"/>
    <col min="12" max="12" width="7.625" style="5" customWidth="1"/>
    <col min="13" max="13" width="8.75390625" style="5" customWidth="1"/>
    <col min="14" max="14" width="7.75390625" style="5" customWidth="1"/>
    <col min="15" max="15" width="7.375" style="5" customWidth="1"/>
    <col min="16" max="16" width="5.875" style="5" customWidth="1"/>
    <col min="17" max="17" width="6.00390625" style="5" customWidth="1"/>
    <col min="18" max="18" width="6.625" style="5" customWidth="1"/>
    <col min="19" max="19" width="6.375" style="5" customWidth="1"/>
    <col min="20" max="20" width="6.625" style="5" customWidth="1"/>
    <col min="21" max="21" width="6.75390625" style="5" customWidth="1"/>
    <col min="22" max="22" width="7.75390625" style="5" customWidth="1"/>
    <col min="23" max="23" width="7.25390625" style="5" customWidth="1"/>
  </cols>
  <sheetData>
    <row r="1" ht="3" customHeight="1"/>
    <row r="2" spans="15:23" ht="16.5" customHeight="1">
      <c r="O2" s="134" t="s">
        <v>57</v>
      </c>
      <c r="P2" s="134"/>
      <c r="Q2" s="134"/>
      <c r="R2" s="134"/>
      <c r="S2" s="134"/>
      <c r="T2" s="134"/>
      <c r="U2" s="134"/>
      <c r="V2" s="134"/>
      <c r="W2" s="134"/>
    </row>
    <row r="3" spans="15:23" ht="16.5" customHeight="1">
      <c r="O3" s="134" t="s">
        <v>64</v>
      </c>
      <c r="P3" s="134"/>
      <c r="Q3" s="134"/>
      <c r="R3" s="134"/>
      <c r="S3" s="134"/>
      <c r="T3" s="134"/>
      <c r="U3" s="134"/>
      <c r="V3" s="134"/>
      <c r="W3" s="134"/>
    </row>
    <row r="4" spans="15:23" ht="14.25" customHeight="1">
      <c r="O4" s="134" t="s">
        <v>3</v>
      </c>
      <c r="P4" s="134"/>
      <c r="Q4" s="134"/>
      <c r="R4" s="134"/>
      <c r="S4" s="134"/>
      <c r="T4" s="134"/>
      <c r="U4" s="134"/>
      <c r="V4" s="134"/>
      <c r="W4" s="134"/>
    </row>
    <row r="5" spans="15:23" ht="14.25" customHeight="1">
      <c r="O5" s="134" t="s">
        <v>62</v>
      </c>
      <c r="P5" s="134"/>
      <c r="Q5" s="134"/>
      <c r="R5" s="134"/>
      <c r="S5" s="134"/>
      <c r="T5" s="134"/>
      <c r="U5" s="134"/>
      <c r="V5" s="134"/>
      <c r="W5" s="134"/>
    </row>
    <row r="6" spans="15:23" ht="18.75" customHeight="1">
      <c r="O6" s="134" t="s">
        <v>65</v>
      </c>
      <c r="P6" s="134"/>
      <c r="Q6" s="134"/>
      <c r="R6" s="134"/>
      <c r="S6" s="134"/>
      <c r="T6" s="134"/>
      <c r="U6" s="134"/>
      <c r="V6" s="134"/>
      <c r="W6" s="134"/>
    </row>
    <row r="7" ht="12.75" hidden="1"/>
    <row r="8" spans="1:23" ht="30" customHeight="1">
      <c r="A8" s="135" t="s">
        <v>35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</row>
    <row r="9" spans="1:22" ht="12.75" hidden="1">
      <c r="A9" s="136"/>
      <c r="B9" s="4"/>
      <c r="C9" s="11"/>
      <c r="D9" s="11"/>
      <c r="E9" s="11"/>
      <c r="F9" s="6"/>
      <c r="G9" s="6"/>
      <c r="H9" s="6"/>
      <c r="I9" s="6"/>
      <c r="J9" s="6"/>
      <c r="K9" s="6"/>
      <c r="L9" s="6"/>
      <c r="M9" s="6"/>
      <c r="N9" s="17"/>
      <c r="O9" s="17"/>
      <c r="P9" s="17"/>
      <c r="Q9" s="17"/>
      <c r="R9" s="17"/>
      <c r="S9" s="17"/>
      <c r="T9" s="17"/>
      <c r="U9" s="17"/>
      <c r="V9" s="17"/>
    </row>
    <row r="10" spans="1:22" ht="12.75" hidden="1">
      <c r="A10" s="136"/>
      <c r="B10" s="4"/>
      <c r="C10" s="11"/>
      <c r="D10" s="11"/>
      <c r="E10" s="11"/>
      <c r="F10" s="9"/>
      <c r="G10" s="9"/>
      <c r="H10" s="9"/>
      <c r="I10" s="9"/>
      <c r="J10" s="9"/>
      <c r="K10" s="9"/>
      <c r="L10" s="9"/>
      <c r="M10" s="9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9.75" customHeight="1" hidden="1" thickBot="1">
      <c r="A11" s="26"/>
      <c r="B11" s="27"/>
      <c r="C11" s="28"/>
      <c r="D11" s="28"/>
      <c r="E11" s="2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3" ht="25.5" hidden="1">
      <c r="A12" s="25"/>
      <c r="B12" s="18"/>
      <c r="C12" s="24"/>
      <c r="D12" s="24"/>
      <c r="E12" s="2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6" t="s">
        <v>26</v>
      </c>
    </row>
    <row r="13" spans="1:23" ht="13.5" thickBot="1">
      <c r="A13" s="25"/>
      <c r="B13" s="18"/>
      <c r="C13" s="24"/>
      <c r="D13" s="24"/>
      <c r="E13" s="2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63"/>
      <c r="T13" s="63"/>
      <c r="U13" s="63"/>
      <c r="V13" s="63" t="s">
        <v>26</v>
      </c>
      <c r="W13" s="16"/>
    </row>
    <row r="14" spans="1:23" ht="13.5" thickBot="1">
      <c r="A14" s="137"/>
      <c r="B14" s="7"/>
      <c r="C14" s="145" t="s">
        <v>1</v>
      </c>
      <c r="D14" s="146"/>
      <c r="E14" s="147"/>
      <c r="F14" s="143" t="s">
        <v>2</v>
      </c>
      <c r="G14" s="144"/>
      <c r="H14" s="144"/>
      <c r="I14" s="144"/>
      <c r="J14" s="144"/>
      <c r="K14" s="144"/>
      <c r="L14" s="144"/>
      <c r="M14" s="144"/>
      <c r="N14" s="21"/>
      <c r="O14" s="21"/>
      <c r="P14" s="21"/>
      <c r="Q14" s="21"/>
      <c r="R14" s="21"/>
      <c r="S14" s="21"/>
      <c r="T14" s="21"/>
      <c r="U14" s="21"/>
      <c r="V14" s="21"/>
      <c r="W14" s="15"/>
    </row>
    <row r="15" spans="1:23" ht="52.5" customHeight="1" thickBot="1">
      <c r="A15" s="138"/>
      <c r="B15" s="8"/>
      <c r="C15" s="148"/>
      <c r="D15" s="149"/>
      <c r="E15" s="150"/>
      <c r="F15" s="132" t="s">
        <v>4</v>
      </c>
      <c r="G15" s="133"/>
      <c r="H15" s="132" t="s">
        <v>5</v>
      </c>
      <c r="I15" s="133"/>
      <c r="J15" s="132" t="s">
        <v>6</v>
      </c>
      <c r="K15" s="133"/>
      <c r="L15" s="132" t="s">
        <v>7</v>
      </c>
      <c r="M15" s="133"/>
      <c r="N15" s="132" t="s">
        <v>28</v>
      </c>
      <c r="O15" s="133"/>
      <c r="P15" s="132" t="s">
        <v>32</v>
      </c>
      <c r="Q15" s="133"/>
      <c r="R15" s="132" t="s">
        <v>33</v>
      </c>
      <c r="S15" s="133"/>
      <c r="T15" s="132" t="s">
        <v>53</v>
      </c>
      <c r="U15" s="133"/>
      <c r="V15" s="132" t="s">
        <v>27</v>
      </c>
      <c r="W15" s="139"/>
    </row>
    <row r="16" spans="1:23" ht="12.75" customHeight="1" hidden="1">
      <c r="A16" s="140"/>
      <c r="B16" s="2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R16" s="17"/>
      <c r="S16" s="17"/>
      <c r="T16" s="17"/>
      <c r="U16" s="17"/>
      <c r="V16" s="17"/>
      <c r="W16" s="23"/>
    </row>
    <row r="17" spans="1:23" ht="12.75" hidden="1">
      <c r="A17" s="141"/>
      <c r="B17" s="2"/>
      <c r="C17" s="1">
        <v>682</v>
      </c>
      <c r="D17" s="1"/>
      <c r="E17" s="1"/>
      <c r="F17" s="6"/>
      <c r="G17" s="6"/>
      <c r="H17" s="6"/>
      <c r="I17" s="6"/>
      <c r="J17" s="6"/>
      <c r="K17" s="6"/>
      <c r="L17" s="6"/>
      <c r="M17" s="6"/>
      <c r="N17" s="17"/>
      <c r="O17" s="17"/>
      <c r="P17" s="17"/>
      <c r="Q17" s="17"/>
      <c r="R17" s="17"/>
      <c r="S17" s="17"/>
      <c r="T17" s="17"/>
      <c r="U17" s="17"/>
      <c r="V17" s="17"/>
      <c r="W17" s="23"/>
    </row>
    <row r="18" spans="1:23" ht="12.75" hidden="1">
      <c r="A18" s="141"/>
      <c r="B18" s="2"/>
      <c r="F18" s="6"/>
      <c r="G18" s="6"/>
      <c r="H18" s="6"/>
      <c r="I18" s="6"/>
      <c r="J18" s="6"/>
      <c r="K18" s="6"/>
      <c r="L18" s="6"/>
      <c r="M18" s="6"/>
      <c r="N18" s="17"/>
      <c r="O18" s="17"/>
      <c r="P18" s="17"/>
      <c r="Q18" s="17"/>
      <c r="R18" s="17"/>
      <c r="S18" s="17"/>
      <c r="T18" s="17"/>
      <c r="U18" s="17"/>
      <c r="V18" s="17"/>
      <c r="W18" s="23"/>
    </row>
    <row r="19" spans="1:23" ht="12.75" hidden="1">
      <c r="A19" s="142"/>
      <c r="B19" s="2"/>
      <c r="F19" s="9"/>
      <c r="G19" s="9"/>
      <c r="H19" s="9"/>
      <c r="I19" s="9"/>
      <c r="J19" s="9"/>
      <c r="K19" s="9"/>
      <c r="L19" s="9"/>
      <c r="M19" s="9"/>
      <c r="N19" s="17"/>
      <c r="O19" s="17"/>
      <c r="P19" s="17"/>
      <c r="Q19" s="17"/>
      <c r="R19" s="17"/>
      <c r="S19" s="17"/>
      <c r="T19" s="17"/>
      <c r="U19" s="17"/>
      <c r="V19" s="17"/>
      <c r="W19" s="23"/>
    </row>
    <row r="20" spans="1:23" ht="44.25" customHeight="1">
      <c r="A20" s="112"/>
      <c r="B20" s="121"/>
      <c r="C20" s="122" t="s">
        <v>59</v>
      </c>
      <c r="D20" s="123" t="s">
        <v>60</v>
      </c>
      <c r="E20" s="123" t="s">
        <v>63</v>
      </c>
      <c r="F20" s="122" t="s">
        <v>59</v>
      </c>
      <c r="G20" s="123" t="s">
        <v>60</v>
      </c>
      <c r="H20" s="122" t="s">
        <v>59</v>
      </c>
      <c r="I20" s="123" t="s">
        <v>60</v>
      </c>
      <c r="J20" s="122" t="s">
        <v>59</v>
      </c>
      <c r="K20" s="123" t="s">
        <v>60</v>
      </c>
      <c r="L20" s="122" t="s">
        <v>59</v>
      </c>
      <c r="M20" s="123" t="s">
        <v>60</v>
      </c>
      <c r="N20" s="122" t="s">
        <v>59</v>
      </c>
      <c r="O20" s="123" t="s">
        <v>60</v>
      </c>
      <c r="P20" s="122" t="s">
        <v>59</v>
      </c>
      <c r="Q20" s="123" t="s">
        <v>60</v>
      </c>
      <c r="R20" s="122" t="s">
        <v>59</v>
      </c>
      <c r="S20" s="123" t="s">
        <v>60</v>
      </c>
      <c r="T20" s="122" t="s">
        <v>59</v>
      </c>
      <c r="U20" s="123" t="s">
        <v>60</v>
      </c>
      <c r="V20" s="122" t="s">
        <v>59</v>
      </c>
      <c r="W20" s="123" t="s">
        <v>60</v>
      </c>
    </row>
    <row r="21" spans="1:23" ht="14.25" customHeight="1" thickBot="1">
      <c r="A21" s="118">
        <v>1</v>
      </c>
      <c r="B21" s="119"/>
      <c r="C21" s="119">
        <v>2</v>
      </c>
      <c r="D21" s="120">
        <v>3</v>
      </c>
      <c r="E21" s="120">
        <v>4</v>
      </c>
      <c r="F21" s="113">
        <v>5</v>
      </c>
      <c r="G21" s="113">
        <v>6</v>
      </c>
      <c r="H21" s="113">
        <v>7</v>
      </c>
      <c r="I21" s="116">
        <v>8</v>
      </c>
      <c r="J21" s="113">
        <v>9</v>
      </c>
      <c r="K21" s="113">
        <v>10</v>
      </c>
      <c r="L21" s="113">
        <v>11</v>
      </c>
      <c r="M21" s="117">
        <v>12</v>
      </c>
      <c r="N21" s="22">
        <v>13</v>
      </c>
      <c r="O21" s="22">
        <v>14</v>
      </c>
      <c r="P21" s="22">
        <v>15</v>
      </c>
      <c r="Q21" s="22">
        <v>16</v>
      </c>
      <c r="R21" s="22">
        <v>17</v>
      </c>
      <c r="S21" s="22">
        <v>18</v>
      </c>
      <c r="T21" s="22">
        <v>19</v>
      </c>
      <c r="U21" s="22">
        <v>20</v>
      </c>
      <c r="V21" s="22">
        <v>21</v>
      </c>
      <c r="W21" s="22">
        <v>22</v>
      </c>
    </row>
    <row r="22" spans="1:23" ht="29.25" customHeight="1">
      <c r="A22" s="79" t="s">
        <v>30</v>
      </c>
      <c r="B22" s="66"/>
      <c r="C22" s="80">
        <f>SUM(F22+H22+J22+L22+N22+P22+R22+T22+V22)</f>
        <v>671268.7399999999</v>
      </c>
      <c r="D22" s="80">
        <f>G22+I22+K22+M22+O22+Q22+S22+U22+W22</f>
        <v>653411.14</v>
      </c>
      <c r="E22" s="128">
        <f>D22/C22*100</f>
        <v>97.33972417663902</v>
      </c>
      <c r="F22" s="81">
        <f>SUM(F23:F45)-F32-F33-F39-F40</f>
        <v>5550.5</v>
      </c>
      <c r="G22" s="81">
        <f>SUM(G23:G45)-G32-G33-G39-G40</f>
        <v>3991.47</v>
      </c>
      <c r="H22" s="81">
        <f>SUM(H23:H45)-H24-H32-H33-H39-H40</f>
        <v>561434.32</v>
      </c>
      <c r="I22" s="81">
        <f>SUM(I23:I45)-I24-I32-I33-I39-I40</f>
        <v>548861.96</v>
      </c>
      <c r="J22" s="81">
        <f aca="true" t="shared" si="0" ref="J22:W22">SUM(J23:J45)-J32-J33-J39-J40</f>
        <v>0</v>
      </c>
      <c r="K22" s="81">
        <f t="shared" si="0"/>
        <v>0</v>
      </c>
      <c r="L22" s="81">
        <f>SUM(L23:L45)-L32-L33-L39-L40</f>
        <v>22735.2</v>
      </c>
      <c r="M22" s="81">
        <f t="shared" si="0"/>
        <v>19658.030000000002</v>
      </c>
      <c r="N22" s="81">
        <f t="shared" si="0"/>
        <v>70168.72</v>
      </c>
      <c r="O22" s="81">
        <f t="shared" si="0"/>
        <v>69519.79999999999</v>
      </c>
      <c r="P22" s="81">
        <f>SUM(P23:P45)-P32-P33-P39-P40</f>
        <v>0</v>
      </c>
      <c r="Q22" s="81">
        <f t="shared" si="0"/>
        <v>0</v>
      </c>
      <c r="R22" s="81">
        <f>SUM(R23:R45)-R32-R33-R39-R40</f>
        <v>0</v>
      </c>
      <c r="S22" s="81">
        <f t="shared" si="0"/>
        <v>0</v>
      </c>
      <c r="T22" s="81">
        <f t="shared" si="0"/>
        <v>0</v>
      </c>
      <c r="U22" s="81">
        <f t="shared" si="0"/>
        <v>0</v>
      </c>
      <c r="V22" s="81">
        <f t="shared" si="0"/>
        <v>11380</v>
      </c>
      <c r="W22" s="81">
        <f t="shared" si="0"/>
        <v>11379.88</v>
      </c>
    </row>
    <row r="23" spans="1:23" ht="263.25" customHeight="1">
      <c r="A23" s="35" t="s">
        <v>15</v>
      </c>
      <c r="B23" s="13"/>
      <c r="C23" s="41">
        <f>SUM(F23+H23+J23+L23+N23+P23+R23+T23+V23)</f>
        <v>506629.48</v>
      </c>
      <c r="D23" s="41">
        <f>G23+I23+K23+M23+O23+Q23+S23+U23+W23</f>
        <v>498852.1</v>
      </c>
      <c r="E23" s="129">
        <f aca="true" t="shared" si="1" ref="E23:E66">D23/C23*100</f>
        <v>98.46487811960725</v>
      </c>
      <c r="F23" s="42"/>
      <c r="G23" s="42"/>
      <c r="H23" s="60">
        <v>506629.48</v>
      </c>
      <c r="I23" s="60">
        <v>498852.1</v>
      </c>
      <c r="J23" s="60"/>
      <c r="K23" s="60"/>
      <c r="L23" s="60"/>
      <c r="M23" s="60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ht="33" customHeight="1">
      <c r="A24" s="35" t="s">
        <v>54</v>
      </c>
      <c r="B24" s="13"/>
      <c r="C24" s="41">
        <f aca="true" t="shared" si="2" ref="C24:C66">SUM(F24+H24+J24+L24+N24+P24+R24+T24+V24)</f>
        <v>6098</v>
      </c>
      <c r="D24" s="41">
        <f>SUM(F24+H24+J24+L24+N24+P24+R24+T24+V24)</f>
        <v>6098</v>
      </c>
      <c r="E24" s="129">
        <f t="shared" si="1"/>
        <v>100</v>
      </c>
      <c r="F24" s="42"/>
      <c r="G24" s="42"/>
      <c r="H24" s="102">
        <v>6098</v>
      </c>
      <c r="I24" s="102">
        <v>6098</v>
      </c>
      <c r="J24" s="102"/>
      <c r="K24" s="60"/>
      <c r="L24" s="60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129" customHeight="1">
      <c r="A25" s="19" t="s">
        <v>55</v>
      </c>
      <c r="B25" s="30"/>
      <c r="C25" s="41">
        <f t="shared" si="2"/>
        <v>15388.01</v>
      </c>
      <c r="D25" s="41">
        <f>G25+I25+K25+M25+O25+Q25+S25+U25+W25</f>
        <v>15023.91</v>
      </c>
      <c r="E25" s="129">
        <f t="shared" si="1"/>
        <v>97.6338720861242</v>
      </c>
      <c r="F25" s="43"/>
      <c r="G25" s="43"/>
      <c r="H25" s="55"/>
      <c r="I25" s="55"/>
      <c r="J25" s="55"/>
      <c r="K25" s="55"/>
      <c r="L25" s="44">
        <v>15388.01</v>
      </c>
      <c r="M25" s="44">
        <v>15023.91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ht="33" customHeight="1">
      <c r="A26" s="57" t="s">
        <v>51</v>
      </c>
      <c r="B26" s="126"/>
      <c r="C26" s="50">
        <f t="shared" si="2"/>
        <v>672</v>
      </c>
      <c r="D26" s="41">
        <f aca="true" t="shared" si="3" ref="D26:D45">G26+I26+K26+M26+O26+Q26+S26+U26+W26</f>
        <v>672</v>
      </c>
      <c r="E26" s="131">
        <f t="shared" si="1"/>
        <v>100</v>
      </c>
      <c r="F26" s="43"/>
      <c r="G26" s="43"/>
      <c r="H26" s="55">
        <v>672</v>
      </c>
      <c r="I26" s="55">
        <v>672</v>
      </c>
      <c r="J26" s="55"/>
      <c r="K26" s="55"/>
      <c r="L26" s="44"/>
      <c r="M26" s="44"/>
      <c r="N26" s="44"/>
      <c r="O26" s="44"/>
      <c r="P26" s="49"/>
      <c r="Q26" s="49"/>
      <c r="R26" s="49"/>
      <c r="S26" s="49"/>
      <c r="T26" s="49"/>
      <c r="U26" s="49"/>
      <c r="V26" s="49"/>
      <c r="W26" s="49"/>
    </row>
    <row r="27" spans="1:23" ht="33" customHeight="1">
      <c r="A27" s="57" t="s">
        <v>52</v>
      </c>
      <c r="B27" s="109"/>
      <c r="C27" s="41">
        <f t="shared" si="2"/>
        <v>5534</v>
      </c>
      <c r="D27" s="41">
        <f t="shared" si="3"/>
        <v>5534</v>
      </c>
      <c r="E27" s="129">
        <f t="shared" si="1"/>
        <v>100</v>
      </c>
      <c r="F27" s="43"/>
      <c r="G27" s="43"/>
      <c r="H27" s="55">
        <v>5534</v>
      </c>
      <c r="I27" s="55">
        <v>5534</v>
      </c>
      <c r="J27" s="55"/>
      <c r="K27" s="55"/>
      <c r="L27" s="44"/>
      <c r="M27" s="44"/>
      <c r="N27" s="44"/>
      <c r="O27" s="44"/>
      <c r="P27" s="49"/>
      <c r="Q27" s="49"/>
      <c r="R27" s="49"/>
      <c r="S27" s="49"/>
      <c r="T27" s="49"/>
      <c r="U27" s="49"/>
      <c r="V27" s="49"/>
      <c r="W27" s="49"/>
    </row>
    <row r="28" spans="1:23" ht="90.75" customHeight="1">
      <c r="A28" s="19" t="s">
        <v>9</v>
      </c>
      <c r="B28" s="109"/>
      <c r="C28" s="41">
        <f t="shared" si="2"/>
        <v>3418.6</v>
      </c>
      <c r="D28" s="41">
        <f t="shared" si="3"/>
        <v>3414.89</v>
      </c>
      <c r="E28" s="129">
        <f t="shared" si="1"/>
        <v>99.89147604282455</v>
      </c>
      <c r="F28" s="55">
        <v>3418.6</v>
      </c>
      <c r="G28" s="55">
        <v>3414.89</v>
      </c>
      <c r="H28" s="55"/>
      <c r="I28" s="55"/>
      <c r="J28" s="55"/>
      <c r="K28" s="55"/>
      <c r="L28" s="44"/>
      <c r="M28" s="44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ht="138" customHeight="1">
      <c r="A29" s="19" t="s">
        <v>10</v>
      </c>
      <c r="B29" s="37"/>
      <c r="C29" s="41">
        <f t="shared" si="2"/>
        <v>563.64</v>
      </c>
      <c r="D29" s="41">
        <f t="shared" si="3"/>
        <v>562.19</v>
      </c>
      <c r="E29" s="129">
        <f t="shared" si="1"/>
        <v>99.74274359520263</v>
      </c>
      <c r="F29" s="55">
        <v>563.64</v>
      </c>
      <c r="G29" s="55">
        <v>562.19</v>
      </c>
      <c r="H29" s="55"/>
      <c r="I29" s="55"/>
      <c r="J29" s="55"/>
      <c r="K29" s="55"/>
      <c r="L29" s="44"/>
      <c r="M29" s="44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3" ht="218.25" customHeight="1">
      <c r="A30" s="19" t="s">
        <v>11</v>
      </c>
      <c r="B30" s="37"/>
      <c r="C30" s="41">
        <f t="shared" si="2"/>
        <v>11380</v>
      </c>
      <c r="D30" s="41">
        <f t="shared" si="3"/>
        <v>11379.88</v>
      </c>
      <c r="E30" s="129">
        <f t="shared" si="1"/>
        <v>99.99894551845343</v>
      </c>
      <c r="F30" s="55"/>
      <c r="G30" s="55"/>
      <c r="H30" s="55"/>
      <c r="I30" s="55"/>
      <c r="J30" s="55"/>
      <c r="K30" s="55"/>
      <c r="L30" s="44"/>
      <c r="M30" s="44"/>
      <c r="N30" s="49"/>
      <c r="O30" s="49"/>
      <c r="P30" s="49"/>
      <c r="Q30" s="49"/>
      <c r="R30" s="49"/>
      <c r="S30" s="49"/>
      <c r="T30" s="49"/>
      <c r="U30" s="49"/>
      <c r="V30" s="49">
        <v>11380</v>
      </c>
      <c r="W30" s="49">
        <v>11379.88</v>
      </c>
    </row>
    <row r="31" spans="1:23" ht="80.25" customHeight="1">
      <c r="A31" s="36" t="s">
        <v>12</v>
      </c>
      <c r="B31" s="33"/>
      <c r="C31" s="41">
        <f t="shared" si="2"/>
        <v>70168.72</v>
      </c>
      <c r="D31" s="41">
        <f t="shared" si="3"/>
        <v>69519.8</v>
      </c>
      <c r="E31" s="129">
        <f t="shared" si="1"/>
        <v>99.07520045969201</v>
      </c>
      <c r="F31" s="52">
        <f>F32+F33</f>
        <v>0</v>
      </c>
      <c r="G31" s="52"/>
      <c r="H31" s="52">
        <f>H32+H33</f>
        <v>0</v>
      </c>
      <c r="I31" s="52"/>
      <c r="J31" s="52"/>
      <c r="K31" s="52"/>
      <c r="L31" s="52"/>
      <c r="M31" s="52"/>
      <c r="N31" s="52">
        <f>N32+N33</f>
        <v>70168.72</v>
      </c>
      <c r="O31" s="52">
        <f>O32+O33</f>
        <v>69519.8</v>
      </c>
      <c r="P31" s="52">
        <f>P32+P33</f>
        <v>0</v>
      </c>
      <c r="Q31" s="52"/>
      <c r="R31" s="52">
        <f>R32+R33</f>
        <v>0</v>
      </c>
      <c r="S31" s="52"/>
      <c r="T31" s="52"/>
      <c r="U31" s="52"/>
      <c r="V31" s="52"/>
      <c r="W31" s="52"/>
    </row>
    <row r="32" spans="1:23" ht="30.75" customHeight="1">
      <c r="A32" s="14" t="s">
        <v>13</v>
      </c>
      <c r="B32" s="3"/>
      <c r="C32" s="41">
        <f t="shared" si="2"/>
        <v>66045.72</v>
      </c>
      <c r="D32" s="41">
        <f t="shared" si="3"/>
        <v>65425.23</v>
      </c>
      <c r="E32" s="129">
        <f t="shared" si="1"/>
        <v>99.06051444363086</v>
      </c>
      <c r="F32" s="55"/>
      <c r="G32" s="55"/>
      <c r="H32" s="55"/>
      <c r="I32" s="55"/>
      <c r="J32" s="55"/>
      <c r="K32" s="55"/>
      <c r="L32" s="44"/>
      <c r="M32" s="44"/>
      <c r="N32" s="45">
        <v>66045.72</v>
      </c>
      <c r="O32" s="45">
        <v>65425.23</v>
      </c>
      <c r="P32" s="45"/>
      <c r="Q32" s="45"/>
      <c r="R32" s="45"/>
      <c r="S32" s="45"/>
      <c r="T32" s="45"/>
      <c r="U32" s="45"/>
      <c r="V32" s="45"/>
      <c r="W32" s="45"/>
    </row>
    <row r="33" spans="1:23" ht="34.5" customHeight="1">
      <c r="A33" s="14" t="s">
        <v>14</v>
      </c>
      <c r="B33" s="3"/>
      <c r="C33" s="41">
        <f t="shared" si="2"/>
        <v>4123</v>
      </c>
      <c r="D33" s="41">
        <f t="shared" si="3"/>
        <v>4094.57</v>
      </c>
      <c r="E33" s="129">
        <f t="shared" si="1"/>
        <v>99.31045355323795</v>
      </c>
      <c r="F33" s="55"/>
      <c r="G33" s="53"/>
      <c r="H33" s="53"/>
      <c r="I33" s="53"/>
      <c r="J33" s="53"/>
      <c r="K33" s="55"/>
      <c r="L33" s="44"/>
      <c r="M33" s="44"/>
      <c r="N33" s="45">
        <v>4123</v>
      </c>
      <c r="O33" s="45">
        <v>4094.57</v>
      </c>
      <c r="P33" s="45"/>
      <c r="Q33" s="45"/>
      <c r="R33" s="45"/>
      <c r="S33" s="45"/>
      <c r="T33" s="45"/>
      <c r="U33" s="45"/>
      <c r="V33" s="45"/>
      <c r="W33" s="45"/>
    </row>
    <row r="34" spans="1:23" ht="64.5" customHeight="1">
      <c r="A34" s="35" t="s">
        <v>16</v>
      </c>
      <c r="B34" s="13"/>
      <c r="C34" s="41">
        <f t="shared" si="2"/>
        <v>7287</v>
      </c>
      <c r="D34" s="41">
        <f t="shared" si="3"/>
        <v>7124.34</v>
      </c>
      <c r="E34" s="129">
        <f t="shared" si="1"/>
        <v>97.76780568135035</v>
      </c>
      <c r="F34" s="58"/>
      <c r="G34" s="54"/>
      <c r="H34" s="54">
        <v>7287</v>
      </c>
      <c r="I34" s="54">
        <v>7124.34</v>
      </c>
      <c r="J34" s="54"/>
      <c r="K34" s="58"/>
      <c r="L34" s="46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61.25" customHeight="1">
      <c r="A35" s="19" t="s">
        <v>17</v>
      </c>
      <c r="B35" s="37"/>
      <c r="C35" s="41">
        <f t="shared" si="2"/>
        <v>14713.5</v>
      </c>
      <c r="D35" s="41">
        <f t="shared" si="3"/>
        <v>13802.69</v>
      </c>
      <c r="E35" s="129">
        <f t="shared" si="1"/>
        <v>93.80969857613756</v>
      </c>
      <c r="F35" s="55"/>
      <c r="G35" s="55"/>
      <c r="H35" s="55">
        <v>14713.5</v>
      </c>
      <c r="I35" s="55">
        <v>13802.69</v>
      </c>
      <c r="J35" s="55"/>
      <c r="K35" s="55"/>
      <c r="L35" s="44"/>
      <c r="M35" s="44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:23" ht="126" customHeight="1">
      <c r="A36" s="19" t="s">
        <v>18</v>
      </c>
      <c r="B36" s="37"/>
      <c r="C36" s="41">
        <f t="shared" si="2"/>
        <v>49</v>
      </c>
      <c r="D36" s="41">
        <f t="shared" si="3"/>
        <v>37.94</v>
      </c>
      <c r="E36" s="129">
        <f t="shared" si="1"/>
        <v>77.42857142857143</v>
      </c>
      <c r="F36" s="55"/>
      <c r="G36" s="55"/>
      <c r="H36" s="55">
        <v>49</v>
      </c>
      <c r="I36" s="55">
        <v>37.94</v>
      </c>
      <c r="J36" s="55"/>
      <c r="K36" s="55"/>
      <c r="L36" s="44"/>
      <c r="M36" s="44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:23" ht="167.25" customHeight="1">
      <c r="A37" s="19" t="s">
        <v>19</v>
      </c>
      <c r="B37" s="37"/>
      <c r="C37" s="41">
        <f t="shared" si="2"/>
        <v>4704.49</v>
      </c>
      <c r="D37" s="41">
        <f t="shared" si="3"/>
        <v>3954.96</v>
      </c>
      <c r="E37" s="129">
        <f t="shared" si="1"/>
        <v>84.06777355249984</v>
      </c>
      <c r="F37" s="55"/>
      <c r="G37" s="55"/>
      <c r="H37" s="55">
        <v>4704.49</v>
      </c>
      <c r="I37" s="55">
        <v>3954.96</v>
      </c>
      <c r="J37" s="55"/>
      <c r="K37" s="55"/>
      <c r="L37" s="44"/>
      <c r="M37" s="44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ht="82.5" customHeight="1">
      <c r="A38" s="99" t="s">
        <v>20</v>
      </c>
      <c r="B38" s="100"/>
      <c r="C38" s="41">
        <f t="shared" si="2"/>
        <v>17965.85</v>
      </c>
      <c r="D38" s="41">
        <f t="shared" si="3"/>
        <v>15619.63</v>
      </c>
      <c r="E38" s="129">
        <f t="shared" si="1"/>
        <v>86.94066798954684</v>
      </c>
      <c r="F38" s="101">
        <f>F39+F40</f>
        <v>0</v>
      </c>
      <c r="G38" s="101"/>
      <c r="H38" s="101">
        <f>H39+H40</f>
        <v>17965.85</v>
      </c>
      <c r="I38" s="101">
        <v>15619.63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:23" ht="70.5" customHeight="1">
      <c r="A39" s="97" t="s">
        <v>21</v>
      </c>
      <c r="B39" s="13"/>
      <c r="C39" s="41">
        <f t="shared" si="2"/>
        <v>17002.84</v>
      </c>
      <c r="D39" s="41">
        <f t="shared" si="3"/>
        <v>14696.23</v>
      </c>
      <c r="E39" s="129">
        <f t="shared" si="1"/>
        <v>86.433972206996</v>
      </c>
      <c r="F39" s="53"/>
      <c r="G39" s="53"/>
      <c r="H39" s="53">
        <v>17002.84</v>
      </c>
      <c r="I39" s="53">
        <v>14696.23</v>
      </c>
      <c r="J39" s="53"/>
      <c r="K39" s="53"/>
      <c r="L39" s="98"/>
      <c r="M39" s="98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1:23" ht="82.5" customHeight="1">
      <c r="A40" s="34" t="s">
        <v>22</v>
      </c>
      <c r="B40" s="127"/>
      <c r="C40" s="50">
        <f t="shared" si="2"/>
        <v>963.01</v>
      </c>
      <c r="D40" s="41">
        <f t="shared" si="3"/>
        <v>923.4</v>
      </c>
      <c r="E40" s="129">
        <f t="shared" si="1"/>
        <v>95.88685475747916</v>
      </c>
      <c r="F40" s="55"/>
      <c r="G40" s="53"/>
      <c r="H40" s="53">
        <v>963.01</v>
      </c>
      <c r="I40" s="53">
        <v>923.4</v>
      </c>
      <c r="J40" s="53"/>
      <c r="K40" s="55"/>
      <c r="L40" s="44"/>
      <c r="M40" s="44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3" ht="94.5" customHeight="1">
      <c r="A41" s="86" t="s">
        <v>23</v>
      </c>
      <c r="B41" s="13"/>
      <c r="C41" s="51">
        <f t="shared" si="2"/>
        <v>6430.63</v>
      </c>
      <c r="D41" s="41">
        <f t="shared" si="3"/>
        <v>4031.56</v>
      </c>
      <c r="E41" s="129">
        <f t="shared" si="1"/>
        <v>62.69307983821181</v>
      </c>
      <c r="F41" s="53"/>
      <c r="G41" s="53"/>
      <c r="H41" s="53"/>
      <c r="I41" s="53"/>
      <c r="J41" s="53"/>
      <c r="K41" s="53"/>
      <c r="L41" s="98">
        <v>6430.63</v>
      </c>
      <c r="M41" s="98">
        <v>4031.56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ht="93" customHeight="1">
      <c r="A42" s="19" t="s">
        <v>24</v>
      </c>
      <c r="B42" s="13"/>
      <c r="C42" s="41">
        <f t="shared" si="2"/>
        <v>916.56</v>
      </c>
      <c r="D42" s="41">
        <f t="shared" si="3"/>
        <v>602.56</v>
      </c>
      <c r="E42" s="129">
        <f t="shared" si="1"/>
        <v>65.74146809810595</v>
      </c>
      <c r="F42" s="58"/>
      <c r="G42" s="54"/>
      <c r="H42" s="54"/>
      <c r="I42" s="54"/>
      <c r="J42" s="54"/>
      <c r="K42" s="58"/>
      <c r="L42" s="46">
        <v>916.56</v>
      </c>
      <c r="M42" s="46">
        <v>602.56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4" ht="149.25" customHeight="1">
      <c r="A43" s="38" t="s">
        <v>29</v>
      </c>
      <c r="B43" s="37"/>
      <c r="C43" s="41">
        <f t="shared" si="2"/>
        <v>3879</v>
      </c>
      <c r="D43" s="41">
        <f t="shared" si="3"/>
        <v>3264.3</v>
      </c>
      <c r="E43" s="129">
        <f t="shared" si="1"/>
        <v>84.15313225058006</v>
      </c>
      <c r="F43" s="59"/>
      <c r="G43" s="59"/>
      <c r="H43" s="55">
        <v>3879</v>
      </c>
      <c r="I43" s="55">
        <v>3264.3</v>
      </c>
      <c r="J43" s="59"/>
      <c r="K43" s="59"/>
      <c r="L43" s="56"/>
      <c r="M43" s="56"/>
      <c r="N43" s="56"/>
      <c r="O43" s="56"/>
      <c r="P43" s="44"/>
      <c r="Q43" s="44"/>
      <c r="R43" s="56"/>
      <c r="S43" s="56"/>
      <c r="T43" s="56"/>
      <c r="U43" s="56"/>
      <c r="V43" s="56"/>
      <c r="W43" s="44"/>
      <c r="X43" s="20"/>
    </row>
    <row r="44" spans="1:24" ht="105.75" customHeight="1">
      <c r="A44" s="111" t="s">
        <v>36</v>
      </c>
      <c r="B44" s="37"/>
      <c r="C44" s="41">
        <f t="shared" si="2"/>
        <v>59.25</v>
      </c>
      <c r="D44" s="41">
        <f t="shared" si="3"/>
        <v>14.39</v>
      </c>
      <c r="E44" s="129">
        <f t="shared" si="1"/>
        <v>24.28691983122363</v>
      </c>
      <c r="F44" s="59">
        <v>59.25</v>
      </c>
      <c r="G44" s="59">
        <v>14.39</v>
      </c>
      <c r="H44" s="55"/>
      <c r="I44" s="55"/>
      <c r="J44" s="59"/>
      <c r="K44" s="59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44"/>
      <c r="X44" s="20"/>
    </row>
    <row r="45" spans="1:24" ht="114.75" customHeight="1">
      <c r="A45" s="67" t="s">
        <v>61</v>
      </c>
      <c r="B45" s="68"/>
      <c r="C45" s="41">
        <f t="shared" si="2"/>
        <v>1509.01</v>
      </c>
      <c r="D45" s="41">
        <f t="shared" si="3"/>
        <v>0</v>
      </c>
      <c r="E45" s="129">
        <f t="shared" si="1"/>
        <v>0</v>
      </c>
      <c r="F45" s="46">
        <v>1509.01</v>
      </c>
      <c r="G45" s="46">
        <v>0</v>
      </c>
      <c r="H45" s="58"/>
      <c r="I45" s="58"/>
      <c r="J45" s="69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46"/>
      <c r="X45" s="20"/>
    </row>
    <row r="46" spans="1:24" ht="27" customHeight="1">
      <c r="A46" s="71" t="s">
        <v>25</v>
      </c>
      <c r="B46" s="72"/>
      <c r="C46" s="80">
        <f t="shared" si="2"/>
        <v>43971.08</v>
      </c>
      <c r="D46" s="80">
        <f>G46+I46+K46+M46+O46+Q46+S46+U46+W46</f>
        <v>41733.92</v>
      </c>
      <c r="E46" s="128">
        <f t="shared" si="1"/>
        <v>94.91220138327282</v>
      </c>
      <c r="F46" s="73">
        <f aca="true" t="shared" si="4" ref="F46:W46">SUM(F47:F60)</f>
        <v>9093.5</v>
      </c>
      <c r="G46" s="73">
        <f t="shared" si="4"/>
        <v>9092.630000000001</v>
      </c>
      <c r="H46" s="73">
        <f>SUM(H47:H60)</f>
        <v>24172</v>
      </c>
      <c r="I46" s="73">
        <f>SUM(I47:I60)</f>
        <v>23897.350000000002</v>
      </c>
      <c r="J46" s="73">
        <f t="shared" si="4"/>
        <v>600</v>
      </c>
      <c r="K46" s="73">
        <f t="shared" si="4"/>
        <v>600</v>
      </c>
      <c r="L46" s="73">
        <f>SUM(L47:L60)</f>
        <v>1000</v>
      </c>
      <c r="M46" s="73">
        <f t="shared" si="4"/>
        <v>1000</v>
      </c>
      <c r="N46" s="73">
        <f>SUM(N47:N60)</f>
        <v>1946.58</v>
      </c>
      <c r="O46" s="73">
        <f t="shared" si="4"/>
        <v>800.28</v>
      </c>
      <c r="P46" s="73">
        <f>SUM(P47:P60)</f>
        <v>456</v>
      </c>
      <c r="Q46" s="73">
        <f t="shared" si="4"/>
        <v>456</v>
      </c>
      <c r="R46" s="73">
        <f>SUM(R47:R60)</f>
        <v>800</v>
      </c>
      <c r="S46" s="73">
        <f t="shared" si="4"/>
        <v>0</v>
      </c>
      <c r="T46" s="73">
        <f t="shared" si="4"/>
        <v>5903</v>
      </c>
      <c r="U46" s="73">
        <f t="shared" si="4"/>
        <v>5887.66</v>
      </c>
      <c r="V46" s="73">
        <f t="shared" si="4"/>
        <v>0</v>
      </c>
      <c r="W46" s="73">
        <f t="shared" si="4"/>
        <v>0</v>
      </c>
      <c r="X46" s="20"/>
    </row>
    <row r="47" spans="1:24" ht="34.5" customHeight="1">
      <c r="A47" s="85" t="s">
        <v>37</v>
      </c>
      <c r="B47" s="74"/>
      <c r="C47" s="50">
        <f t="shared" si="2"/>
        <v>593</v>
      </c>
      <c r="D47" s="41">
        <f aca="true" t="shared" si="5" ref="D47:D60">G47+I47+K47+M47+O47+Q47+S47+U47+W47</f>
        <v>554.9</v>
      </c>
      <c r="E47" s="129">
        <f t="shared" si="1"/>
        <v>93.57504215851603</v>
      </c>
      <c r="F47" s="50"/>
      <c r="G47" s="50"/>
      <c r="H47" s="103">
        <v>593</v>
      </c>
      <c r="I47" s="103">
        <v>554.9</v>
      </c>
      <c r="J47" s="107"/>
      <c r="K47" s="50"/>
      <c r="L47" s="50"/>
      <c r="M47" s="50"/>
      <c r="N47" s="48"/>
      <c r="O47" s="48"/>
      <c r="P47" s="48"/>
      <c r="Q47" s="75"/>
      <c r="R47" s="48"/>
      <c r="S47" s="48"/>
      <c r="T47" s="76"/>
      <c r="U47" s="76"/>
      <c r="V47" s="76"/>
      <c r="W47" s="76"/>
      <c r="X47" s="20"/>
    </row>
    <row r="48" spans="1:24" ht="124.5" customHeight="1">
      <c r="A48" s="19" t="s">
        <v>38</v>
      </c>
      <c r="B48" s="39"/>
      <c r="C48" s="41">
        <f t="shared" si="2"/>
        <v>0.01</v>
      </c>
      <c r="D48" s="41">
        <f t="shared" si="5"/>
        <v>0</v>
      </c>
      <c r="E48" s="129">
        <f t="shared" si="1"/>
        <v>0</v>
      </c>
      <c r="F48" s="103">
        <v>0.01</v>
      </c>
      <c r="G48" s="103">
        <v>0</v>
      </c>
      <c r="H48" s="48"/>
      <c r="I48" s="48"/>
      <c r="J48" s="50"/>
      <c r="K48" s="50"/>
      <c r="L48" s="50"/>
      <c r="M48" s="50"/>
      <c r="N48" s="48"/>
      <c r="O48" s="48"/>
      <c r="P48" s="48"/>
      <c r="Q48" s="75"/>
      <c r="R48" s="48"/>
      <c r="S48" s="48"/>
      <c r="T48" s="76"/>
      <c r="U48" s="76"/>
      <c r="V48" s="76"/>
      <c r="W48" s="76"/>
      <c r="X48" s="20"/>
    </row>
    <row r="49" spans="1:24" ht="50.25" customHeight="1">
      <c r="A49" s="62" t="s">
        <v>39</v>
      </c>
      <c r="B49" s="3"/>
      <c r="C49" s="41">
        <f t="shared" si="2"/>
        <v>7060</v>
      </c>
      <c r="D49" s="41">
        <f t="shared" si="5"/>
        <v>7060</v>
      </c>
      <c r="E49" s="129">
        <f t="shared" si="1"/>
        <v>100</v>
      </c>
      <c r="F49" s="105">
        <v>7060</v>
      </c>
      <c r="G49" s="105">
        <v>7060</v>
      </c>
      <c r="H49" s="77"/>
      <c r="I49" s="77"/>
      <c r="J49" s="51"/>
      <c r="K49" s="51"/>
      <c r="L49" s="51"/>
      <c r="M49" s="51"/>
      <c r="N49" s="77"/>
      <c r="O49" s="77"/>
      <c r="P49" s="124"/>
      <c r="Q49" s="78"/>
      <c r="R49" s="77"/>
      <c r="S49" s="77"/>
      <c r="T49" s="77"/>
      <c r="U49" s="48"/>
      <c r="V49" s="64"/>
      <c r="W49" s="64"/>
      <c r="X49" s="20"/>
    </row>
    <row r="50" spans="1:24" ht="57" customHeight="1">
      <c r="A50" s="19" t="s">
        <v>40</v>
      </c>
      <c r="B50" s="39"/>
      <c r="C50" s="41">
        <f t="shared" si="2"/>
        <v>613</v>
      </c>
      <c r="D50" s="41">
        <f t="shared" si="5"/>
        <v>612.14</v>
      </c>
      <c r="E50" s="129">
        <f t="shared" si="1"/>
        <v>99.85970636215335</v>
      </c>
      <c r="F50" s="107">
        <v>613</v>
      </c>
      <c r="G50" s="107">
        <v>612.14</v>
      </c>
      <c r="H50" s="48"/>
      <c r="I50" s="48"/>
      <c r="J50" s="50"/>
      <c r="K50" s="50"/>
      <c r="L50" s="50"/>
      <c r="M50" s="50"/>
      <c r="N50" s="48"/>
      <c r="O50" s="48"/>
      <c r="P50" s="48"/>
      <c r="Q50" s="75"/>
      <c r="R50" s="48"/>
      <c r="S50" s="48"/>
      <c r="T50" s="64"/>
      <c r="U50" s="64"/>
      <c r="V50" s="64"/>
      <c r="W50" s="64"/>
      <c r="X50" s="20"/>
    </row>
    <row r="51" spans="1:24" ht="73.5" customHeight="1">
      <c r="A51" s="86" t="s">
        <v>41</v>
      </c>
      <c r="B51" s="3"/>
      <c r="C51" s="41">
        <f t="shared" si="2"/>
        <v>1420.49</v>
      </c>
      <c r="D51" s="41">
        <f t="shared" si="5"/>
        <v>1420.49</v>
      </c>
      <c r="E51" s="129">
        <f t="shared" si="1"/>
        <v>100</v>
      </c>
      <c r="F51" s="105">
        <v>1420.49</v>
      </c>
      <c r="G51" s="105">
        <v>1420.49</v>
      </c>
      <c r="H51" s="77"/>
      <c r="I51" s="77"/>
      <c r="J51" s="51"/>
      <c r="K51" s="51"/>
      <c r="L51" s="51"/>
      <c r="M51" s="51"/>
      <c r="N51" s="77"/>
      <c r="O51" s="77"/>
      <c r="P51" s="125"/>
      <c r="Q51" s="78"/>
      <c r="R51" s="77"/>
      <c r="S51" s="77"/>
      <c r="T51" s="77"/>
      <c r="U51" s="48"/>
      <c r="V51" s="64"/>
      <c r="W51" s="64"/>
      <c r="X51" s="20"/>
    </row>
    <row r="52" spans="1:24" ht="45" customHeight="1">
      <c r="A52" s="62" t="s">
        <v>42</v>
      </c>
      <c r="B52" s="39"/>
      <c r="C52" s="41">
        <f t="shared" si="2"/>
        <v>0.58</v>
      </c>
      <c r="D52" s="41">
        <f t="shared" si="5"/>
        <v>0</v>
      </c>
      <c r="E52" s="129">
        <f t="shared" si="1"/>
        <v>0</v>
      </c>
      <c r="F52" s="50"/>
      <c r="G52" s="50"/>
      <c r="H52" s="103"/>
      <c r="I52" s="103"/>
      <c r="J52" s="107"/>
      <c r="K52" s="107"/>
      <c r="L52" s="107"/>
      <c r="M52" s="107"/>
      <c r="N52" s="103">
        <v>0.58</v>
      </c>
      <c r="O52" s="103">
        <v>0</v>
      </c>
      <c r="P52" s="108"/>
      <c r="Q52" s="103"/>
      <c r="R52" s="103"/>
      <c r="S52" s="103"/>
      <c r="T52" s="114"/>
      <c r="U52" s="64"/>
      <c r="V52" s="64"/>
      <c r="W52" s="64"/>
      <c r="X52" s="20"/>
    </row>
    <row r="53" spans="1:24" ht="72" customHeight="1">
      <c r="A53" s="87" t="s">
        <v>43</v>
      </c>
      <c r="B53" s="39"/>
      <c r="C53" s="41">
        <f t="shared" si="2"/>
        <v>5903</v>
      </c>
      <c r="D53" s="41">
        <f t="shared" si="5"/>
        <v>5887.66</v>
      </c>
      <c r="E53" s="129">
        <f t="shared" si="1"/>
        <v>99.74013213620194</v>
      </c>
      <c r="F53" s="50"/>
      <c r="G53" s="50"/>
      <c r="H53" s="48"/>
      <c r="I53" s="48"/>
      <c r="J53" s="50"/>
      <c r="K53" s="107"/>
      <c r="L53" s="107"/>
      <c r="M53" s="107"/>
      <c r="N53" s="103"/>
      <c r="O53" s="103"/>
      <c r="P53" s="108"/>
      <c r="Q53" s="103"/>
      <c r="R53" s="103"/>
      <c r="S53" s="103"/>
      <c r="T53" s="103">
        <v>5903</v>
      </c>
      <c r="U53" s="103">
        <v>5887.66</v>
      </c>
      <c r="V53" s="115"/>
      <c r="W53" s="76"/>
      <c r="X53" s="20"/>
    </row>
    <row r="54" spans="1:24" ht="138" customHeight="1">
      <c r="A54" s="40" t="s">
        <v>44</v>
      </c>
      <c r="B54" s="39"/>
      <c r="C54" s="41">
        <f t="shared" si="2"/>
        <v>2400</v>
      </c>
      <c r="D54" s="41">
        <f t="shared" si="5"/>
        <v>1600</v>
      </c>
      <c r="E54" s="129">
        <f t="shared" si="1"/>
        <v>66.66666666666666</v>
      </c>
      <c r="F54" s="50"/>
      <c r="G54" s="50"/>
      <c r="H54" s="48"/>
      <c r="I54" s="48"/>
      <c r="J54" s="107">
        <v>600</v>
      </c>
      <c r="K54" s="107">
        <v>600</v>
      </c>
      <c r="L54" s="107">
        <v>1000</v>
      </c>
      <c r="M54" s="107">
        <v>1000</v>
      </c>
      <c r="N54" s="103"/>
      <c r="O54" s="103"/>
      <c r="P54" s="108"/>
      <c r="Q54" s="103"/>
      <c r="R54" s="103">
        <v>800</v>
      </c>
      <c r="S54" s="103">
        <v>0</v>
      </c>
      <c r="T54" s="115"/>
      <c r="U54" s="76"/>
      <c r="V54" s="76"/>
      <c r="W54" s="76"/>
      <c r="X54" s="20"/>
    </row>
    <row r="55" spans="1:24" ht="42.75" customHeight="1">
      <c r="A55" s="40" t="s">
        <v>45</v>
      </c>
      <c r="B55" s="39"/>
      <c r="C55" s="41">
        <f t="shared" si="2"/>
        <v>456</v>
      </c>
      <c r="D55" s="41">
        <f t="shared" si="5"/>
        <v>456</v>
      </c>
      <c r="E55" s="129">
        <f t="shared" si="1"/>
        <v>100</v>
      </c>
      <c r="F55" s="50"/>
      <c r="G55" s="50"/>
      <c r="H55" s="103"/>
      <c r="I55" s="103"/>
      <c r="J55" s="107"/>
      <c r="K55" s="107"/>
      <c r="L55" s="107"/>
      <c r="M55" s="107"/>
      <c r="N55" s="103"/>
      <c r="O55" s="103"/>
      <c r="P55" s="108">
        <v>456</v>
      </c>
      <c r="Q55" s="103">
        <v>456</v>
      </c>
      <c r="R55" s="48"/>
      <c r="S55" s="48"/>
      <c r="T55" s="76"/>
      <c r="U55" s="76"/>
      <c r="V55" s="76"/>
      <c r="W55" s="76"/>
      <c r="X55" s="20"/>
    </row>
    <row r="56" spans="1:24" ht="72.75" customHeight="1">
      <c r="A56" s="90" t="s">
        <v>46</v>
      </c>
      <c r="B56" s="3"/>
      <c r="C56" s="41">
        <f t="shared" si="2"/>
        <v>1946</v>
      </c>
      <c r="D56" s="41">
        <f t="shared" si="5"/>
        <v>800.28</v>
      </c>
      <c r="E56" s="129">
        <f t="shared" si="1"/>
        <v>41.12435765673176</v>
      </c>
      <c r="F56" s="51"/>
      <c r="G56" s="51"/>
      <c r="H56" s="104"/>
      <c r="I56" s="104"/>
      <c r="J56" s="105"/>
      <c r="K56" s="105"/>
      <c r="L56" s="105"/>
      <c r="M56" s="105"/>
      <c r="N56" s="104">
        <v>1946</v>
      </c>
      <c r="O56" s="104">
        <v>800.28</v>
      </c>
      <c r="P56" s="106"/>
      <c r="Q56" s="104"/>
      <c r="R56" s="77"/>
      <c r="S56" s="77"/>
      <c r="T56" s="89"/>
      <c r="U56" s="89"/>
      <c r="V56" s="89"/>
      <c r="W56" s="89"/>
      <c r="X56" s="20"/>
    </row>
    <row r="57" spans="1:24" ht="38.25" customHeight="1">
      <c r="A57" s="40" t="s">
        <v>47</v>
      </c>
      <c r="B57" s="39"/>
      <c r="C57" s="50">
        <f t="shared" si="2"/>
        <v>7334</v>
      </c>
      <c r="D57" s="41">
        <f t="shared" si="5"/>
        <v>7334</v>
      </c>
      <c r="E57" s="129">
        <f t="shared" si="1"/>
        <v>100</v>
      </c>
      <c r="F57" s="50"/>
      <c r="G57" s="50"/>
      <c r="H57" s="103">
        <v>7334</v>
      </c>
      <c r="I57" s="103">
        <v>7334</v>
      </c>
      <c r="J57" s="107"/>
      <c r="K57" s="107"/>
      <c r="L57" s="107"/>
      <c r="M57" s="107"/>
      <c r="N57" s="103"/>
      <c r="O57" s="103"/>
      <c r="P57" s="108"/>
      <c r="Q57" s="103"/>
      <c r="R57" s="48"/>
      <c r="S57" s="48"/>
      <c r="T57" s="76"/>
      <c r="U57" s="76"/>
      <c r="V57" s="76"/>
      <c r="W57" s="76"/>
      <c r="X57" s="20"/>
    </row>
    <row r="58" spans="1:24" ht="36" customHeight="1">
      <c r="A58" s="88" t="s">
        <v>48</v>
      </c>
      <c r="B58" s="39"/>
      <c r="C58" s="41">
        <f t="shared" si="2"/>
        <v>9000</v>
      </c>
      <c r="D58" s="41">
        <f t="shared" si="5"/>
        <v>9000</v>
      </c>
      <c r="E58" s="129">
        <f t="shared" si="1"/>
        <v>100</v>
      </c>
      <c r="F58" s="50"/>
      <c r="G58" s="50"/>
      <c r="H58" s="103">
        <v>9000</v>
      </c>
      <c r="I58" s="103">
        <v>9000</v>
      </c>
      <c r="J58" s="107"/>
      <c r="K58" s="107"/>
      <c r="L58" s="107"/>
      <c r="M58" s="107"/>
      <c r="N58" s="103"/>
      <c r="O58" s="103"/>
      <c r="P58" s="108"/>
      <c r="Q58" s="103"/>
      <c r="R58" s="48"/>
      <c r="S58" s="48"/>
      <c r="T58" s="76"/>
      <c r="U58" s="76"/>
      <c r="V58" s="76"/>
      <c r="W58" s="76"/>
      <c r="X58" s="20"/>
    </row>
    <row r="59" spans="1:24" ht="63.75" customHeight="1">
      <c r="A59" s="88" t="s">
        <v>56</v>
      </c>
      <c r="B59" s="39"/>
      <c r="C59" s="41">
        <f t="shared" si="2"/>
        <v>1733</v>
      </c>
      <c r="D59" s="41">
        <f t="shared" si="5"/>
        <v>1496.48</v>
      </c>
      <c r="E59" s="129">
        <f t="shared" si="1"/>
        <v>86.35199076745528</v>
      </c>
      <c r="F59" s="50"/>
      <c r="G59" s="50"/>
      <c r="H59" s="103">
        <v>1733</v>
      </c>
      <c r="I59" s="103">
        <v>1496.48</v>
      </c>
      <c r="J59" s="107"/>
      <c r="K59" s="50"/>
      <c r="L59" s="50"/>
      <c r="M59" s="50"/>
      <c r="N59" s="103"/>
      <c r="O59" s="103"/>
      <c r="P59" s="75"/>
      <c r="Q59" s="48"/>
      <c r="R59" s="48"/>
      <c r="S59" s="48"/>
      <c r="T59" s="76"/>
      <c r="U59" s="76"/>
      <c r="V59" s="76"/>
      <c r="W59" s="76"/>
      <c r="X59" s="20"/>
    </row>
    <row r="60" spans="1:24" ht="72" customHeight="1">
      <c r="A60" s="88" t="s">
        <v>49</v>
      </c>
      <c r="B60" s="39"/>
      <c r="C60" s="41">
        <f t="shared" si="2"/>
        <v>5512</v>
      </c>
      <c r="D60" s="41">
        <f t="shared" si="5"/>
        <v>5511.97</v>
      </c>
      <c r="E60" s="129">
        <f t="shared" si="1"/>
        <v>99.9994557329463</v>
      </c>
      <c r="F60" s="50"/>
      <c r="G60" s="50"/>
      <c r="H60" s="103">
        <v>5512</v>
      </c>
      <c r="I60" s="103">
        <v>5511.97</v>
      </c>
      <c r="J60" s="107"/>
      <c r="K60" s="50"/>
      <c r="L60" s="50"/>
      <c r="M60" s="50"/>
      <c r="N60" s="48"/>
      <c r="O60" s="48"/>
      <c r="P60" s="75"/>
      <c r="Q60" s="48"/>
      <c r="R60" s="48"/>
      <c r="S60" s="48"/>
      <c r="T60" s="76"/>
      <c r="U60" s="76"/>
      <c r="V60" s="76"/>
      <c r="W60" s="76"/>
      <c r="X60" s="20"/>
    </row>
    <row r="61" spans="1:23" ht="45" customHeight="1">
      <c r="A61" s="65" t="s">
        <v>8</v>
      </c>
      <c r="B61" s="82"/>
      <c r="C61" s="80">
        <f t="shared" si="2"/>
        <v>3753.9</v>
      </c>
      <c r="D61" s="80">
        <f aca="true" t="shared" si="6" ref="D61:D66">G61+I61+K61+M61+O61+Q61+S61+U61+W61</f>
        <v>1976.57</v>
      </c>
      <c r="E61" s="128">
        <f t="shared" si="1"/>
        <v>52.65377340898798</v>
      </c>
      <c r="F61" s="83">
        <f aca="true" t="shared" si="7" ref="F61:W61">SUM(F62:F63)</f>
        <v>0</v>
      </c>
      <c r="G61" s="83">
        <f t="shared" si="7"/>
        <v>0</v>
      </c>
      <c r="H61" s="83">
        <f>SUM(H62:H63)</f>
        <v>0</v>
      </c>
      <c r="I61" s="83">
        <f>SUM(I62:I63)</f>
        <v>0</v>
      </c>
      <c r="J61" s="83">
        <f t="shared" si="7"/>
        <v>2956.3</v>
      </c>
      <c r="K61" s="83">
        <f t="shared" si="7"/>
        <v>1179.01</v>
      </c>
      <c r="L61" s="83">
        <f>SUM(L62:L63)</f>
        <v>0</v>
      </c>
      <c r="M61" s="83">
        <f>SUM(M62:M63)</f>
        <v>0</v>
      </c>
      <c r="N61" s="83">
        <f>SUM(N62:N63)</f>
        <v>797.6</v>
      </c>
      <c r="O61" s="83">
        <f t="shared" si="7"/>
        <v>797.56</v>
      </c>
      <c r="P61" s="83">
        <f>SUM(P62:P63)</f>
        <v>0</v>
      </c>
      <c r="Q61" s="83">
        <f t="shared" si="7"/>
        <v>0</v>
      </c>
      <c r="R61" s="83">
        <f>SUM(R62:R63)</f>
        <v>0</v>
      </c>
      <c r="S61" s="83">
        <f t="shared" si="7"/>
        <v>0</v>
      </c>
      <c r="T61" s="83">
        <f t="shared" si="7"/>
        <v>0</v>
      </c>
      <c r="U61" s="83">
        <f t="shared" si="7"/>
        <v>0</v>
      </c>
      <c r="V61" s="83">
        <f t="shared" si="7"/>
        <v>0</v>
      </c>
      <c r="W61" s="83">
        <f t="shared" si="7"/>
        <v>0</v>
      </c>
    </row>
    <row r="62" spans="1:23" ht="144.75" customHeight="1">
      <c r="A62" s="19" t="s">
        <v>0</v>
      </c>
      <c r="B62" s="37"/>
      <c r="C62" s="41">
        <f t="shared" si="2"/>
        <v>2956.3</v>
      </c>
      <c r="D62" s="41">
        <f t="shared" si="6"/>
        <v>1179.01</v>
      </c>
      <c r="E62" s="129">
        <f t="shared" si="1"/>
        <v>39.88127050705273</v>
      </c>
      <c r="F62" s="55"/>
      <c r="G62" s="55"/>
      <c r="H62" s="55"/>
      <c r="I62" s="55"/>
      <c r="J62" s="55">
        <v>2956.3</v>
      </c>
      <c r="K62" s="55">
        <v>1179.01</v>
      </c>
      <c r="L62" s="44"/>
      <c r="M62" s="44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:23" ht="71.25" customHeight="1">
      <c r="A63" s="19" t="s">
        <v>58</v>
      </c>
      <c r="B63" s="37"/>
      <c r="C63" s="41">
        <f t="shared" si="2"/>
        <v>797.6</v>
      </c>
      <c r="D63" s="41">
        <f t="shared" si="6"/>
        <v>797.56</v>
      </c>
      <c r="E63" s="129">
        <f t="shared" si="1"/>
        <v>99.99498495486459</v>
      </c>
      <c r="F63" s="55"/>
      <c r="G63" s="55"/>
      <c r="H63" s="55"/>
      <c r="I63" s="55"/>
      <c r="J63" s="55"/>
      <c r="K63" s="55"/>
      <c r="L63" s="44"/>
      <c r="M63" s="44"/>
      <c r="N63" s="49">
        <v>797.6</v>
      </c>
      <c r="O63" s="49">
        <v>797.56</v>
      </c>
      <c r="P63" s="49"/>
      <c r="Q63" s="49"/>
      <c r="R63" s="49"/>
      <c r="S63" s="49"/>
      <c r="T63" s="49"/>
      <c r="U63" s="49"/>
      <c r="V63" s="49"/>
      <c r="W63" s="49"/>
    </row>
    <row r="64" spans="1:23" ht="46.5" customHeight="1">
      <c r="A64" s="110" t="s">
        <v>50</v>
      </c>
      <c r="B64" s="91"/>
      <c r="C64" s="80">
        <f t="shared" si="2"/>
        <v>1699.42</v>
      </c>
      <c r="D64" s="80">
        <f t="shared" si="6"/>
        <v>1550.6499999999999</v>
      </c>
      <c r="E64" s="128">
        <f t="shared" si="1"/>
        <v>91.2458368149133</v>
      </c>
      <c r="F64" s="92"/>
      <c r="G64" s="92"/>
      <c r="H64" s="92">
        <v>24.38</v>
      </c>
      <c r="I64" s="92">
        <v>13.85</v>
      </c>
      <c r="J64" s="92"/>
      <c r="K64" s="92"/>
      <c r="L64" s="93">
        <v>65.24</v>
      </c>
      <c r="M64" s="93">
        <v>0</v>
      </c>
      <c r="N64" s="94"/>
      <c r="O64" s="94"/>
      <c r="P64" s="94">
        <v>225</v>
      </c>
      <c r="Q64" s="94">
        <v>225</v>
      </c>
      <c r="R64" s="94">
        <v>1384.8</v>
      </c>
      <c r="S64" s="94">
        <v>1311.8</v>
      </c>
      <c r="T64" s="94"/>
      <c r="U64" s="94"/>
      <c r="V64" s="94"/>
      <c r="W64" s="94"/>
    </row>
    <row r="65" spans="1:23" ht="46.5" customHeight="1">
      <c r="A65" s="95" t="s">
        <v>34</v>
      </c>
      <c r="B65" s="91"/>
      <c r="C65" s="80">
        <f t="shared" si="2"/>
        <v>20</v>
      </c>
      <c r="D65" s="80">
        <f t="shared" si="6"/>
        <v>20</v>
      </c>
      <c r="E65" s="128">
        <f t="shared" si="1"/>
        <v>100</v>
      </c>
      <c r="F65" s="92"/>
      <c r="G65" s="92"/>
      <c r="H65" s="92"/>
      <c r="I65" s="92"/>
      <c r="J65" s="92"/>
      <c r="K65" s="92"/>
      <c r="L65" s="93"/>
      <c r="M65" s="93"/>
      <c r="N65" s="94"/>
      <c r="O65" s="94"/>
      <c r="P65" s="94">
        <v>20</v>
      </c>
      <c r="Q65" s="94">
        <v>20</v>
      </c>
      <c r="R65" s="94"/>
      <c r="S65" s="94"/>
      <c r="T65" s="94"/>
      <c r="U65" s="94"/>
      <c r="V65" s="94"/>
      <c r="W65" s="94"/>
    </row>
    <row r="66" spans="1:23" ht="30" customHeight="1">
      <c r="A66" s="84" t="s">
        <v>31</v>
      </c>
      <c r="B66" s="72"/>
      <c r="C66" s="96">
        <f t="shared" si="2"/>
        <v>720713.14</v>
      </c>
      <c r="D66" s="96">
        <f t="shared" si="6"/>
        <v>698692.28</v>
      </c>
      <c r="E66" s="130">
        <f t="shared" si="1"/>
        <v>96.94457353726061</v>
      </c>
      <c r="F66" s="81">
        <f aca="true" t="shared" si="8" ref="F66:K66">SUM(F22+F46+F61+F64+F65)</f>
        <v>14644</v>
      </c>
      <c r="G66" s="81">
        <f t="shared" si="8"/>
        <v>13084.1</v>
      </c>
      <c r="H66" s="81">
        <f t="shared" si="8"/>
        <v>585630.7</v>
      </c>
      <c r="I66" s="81">
        <f t="shared" si="8"/>
        <v>572773.1599999999</v>
      </c>
      <c r="J66" s="81">
        <f t="shared" si="8"/>
        <v>3556.3</v>
      </c>
      <c r="K66" s="81">
        <f t="shared" si="8"/>
        <v>1779.01</v>
      </c>
      <c r="L66" s="81">
        <f aca="true" t="shared" si="9" ref="L66:W66">SUM(L22+L46+L61+L64+L65)</f>
        <v>23800.440000000002</v>
      </c>
      <c r="M66" s="81">
        <f t="shared" si="9"/>
        <v>20658.030000000002</v>
      </c>
      <c r="N66" s="81">
        <f t="shared" si="9"/>
        <v>72912.90000000001</v>
      </c>
      <c r="O66" s="81">
        <f t="shared" si="9"/>
        <v>71117.63999999998</v>
      </c>
      <c r="P66" s="81">
        <f t="shared" si="9"/>
        <v>701</v>
      </c>
      <c r="Q66" s="81">
        <f t="shared" si="9"/>
        <v>701</v>
      </c>
      <c r="R66" s="81">
        <f t="shared" si="9"/>
        <v>2184.8</v>
      </c>
      <c r="S66" s="81">
        <f t="shared" si="9"/>
        <v>1311.8</v>
      </c>
      <c r="T66" s="81">
        <f t="shared" si="9"/>
        <v>5903</v>
      </c>
      <c r="U66" s="81">
        <f t="shared" si="9"/>
        <v>5887.66</v>
      </c>
      <c r="V66" s="81">
        <f t="shared" si="9"/>
        <v>11380</v>
      </c>
      <c r="W66" s="81">
        <f t="shared" si="9"/>
        <v>11379.88</v>
      </c>
    </row>
    <row r="67" spans="1:23" ht="30" customHeight="1">
      <c r="A67" s="31"/>
      <c r="B67" s="3"/>
      <c r="C67" s="29"/>
      <c r="D67" s="29"/>
      <c r="E67" s="29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</sheetData>
  <sheetProtection/>
  <mergeCells count="20">
    <mergeCell ref="O2:W2"/>
    <mergeCell ref="O3:W3"/>
    <mergeCell ref="O4:W4"/>
    <mergeCell ref="O5:W5"/>
    <mergeCell ref="A16:A19"/>
    <mergeCell ref="F14:M14"/>
    <mergeCell ref="C14:E15"/>
    <mergeCell ref="F15:G15"/>
    <mergeCell ref="H15:I15"/>
    <mergeCell ref="J15:K15"/>
    <mergeCell ref="L15:M15"/>
    <mergeCell ref="O6:W6"/>
    <mergeCell ref="A8:W8"/>
    <mergeCell ref="A9:A10"/>
    <mergeCell ref="A14:A15"/>
    <mergeCell ref="T15:U15"/>
    <mergeCell ref="V15:W15"/>
    <mergeCell ref="N15:O15"/>
    <mergeCell ref="P15:Q15"/>
    <mergeCell ref="R15:S15"/>
  </mergeCells>
  <printOptions horizontalCentered="1"/>
  <pageMargins left="0" right="0" top="0" bottom="0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2010-03-24T06:57:28Z</cp:lastPrinted>
  <dcterms:created xsi:type="dcterms:W3CDTF">2006-09-20T04:39:57Z</dcterms:created>
  <dcterms:modified xsi:type="dcterms:W3CDTF">2018-02-16T11:54:21Z</dcterms:modified>
  <cp:category/>
  <cp:version/>
  <cp:contentType/>
  <cp:contentStatus/>
</cp:coreProperties>
</file>