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2019 год" sheetId="1" r:id="rId1"/>
  </sheets>
  <definedNames>
    <definedName name="bold_col_number" localSheetId="0">'2019 год'!#REF!</definedName>
    <definedName name="bold_col_number">#REF!</definedName>
    <definedName name="Colspan" localSheetId="0">'2019 год'!#REF!</definedName>
    <definedName name="Colspan">#REF!</definedName>
    <definedName name="first_table_col" localSheetId="0">'2019 год'!#REF!</definedName>
    <definedName name="first_table_col">#REF!</definedName>
    <definedName name="first_table_row1" localSheetId="0">'2019 год'!#REF!</definedName>
    <definedName name="first_table_row1">#REF!</definedName>
    <definedName name="first_table_row2" localSheetId="0">'2019 год'!#REF!</definedName>
    <definedName name="first_table_row2">#REF!</definedName>
    <definedName name="max_col_razn" localSheetId="0">'2019 год'!#REF!</definedName>
    <definedName name="max_col_razn">#REF!</definedName>
    <definedName name="nc" localSheetId="0">'2019 год'!#REF!</definedName>
    <definedName name="nc">#REF!</definedName>
    <definedName name="need_bold_rows" localSheetId="0">'2019 год'!#REF!</definedName>
    <definedName name="need_bold_rows">#REF!</definedName>
    <definedName name="need_build_down" localSheetId="0">'2019 год'!#REF!</definedName>
    <definedName name="need_build_down">#REF!</definedName>
    <definedName name="need_control_sum" localSheetId="0">'2019 год'!#REF!</definedName>
    <definedName name="need_control_sum">#REF!</definedName>
    <definedName name="page_to_sheet_br" localSheetId="0">'2019 год'!#REF!</definedName>
    <definedName name="page_to_sheet_br">#REF!</definedName>
    <definedName name="razn_down_rows" localSheetId="0">'2019 год'!#REF!</definedName>
    <definedName name="razn_down_rows">#REF!</definedName>
    <definedName name="rows_to_delete" localSheetId="0">'2019 год'!#REF!</definedName>
    <definedName name="rows_to_delete">#REF!</definedName>
    <definedName name="rows_to_last" localSheetId="0">'2019 год'!#REF!</definedName>
    <definedName name="rows_to_last">#REF!</definedName>
    <definedName name="Signature_in_razn" localSheetId="0">'2019 год'!#REF!</definedName>
    <definedName name="Signature_in_razn">#REF!</definedName>
    <definedName name="_xlnm.Print_Titles" localSheetId="0">'2019 год'!$9:$10</definedName>
  </definedNames>
  <calcPr fullCalcOnLoad="1"/>
</workbook>
</file>

<file path=xl/sharedStrings.xml><?xml version="1.0" encoding="utf-8"?>
<sst xmlns="http://schemas.openxmlformats.org/spreadsheetml/2006/main" count="239" uniqueCount="198">
  <si>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</si>
  <si>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</si>
  <si>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</si>
  <si>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</si>
  <si>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</si>
  <si>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</si>
  <si>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</si>
  <si>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</si>
  <si>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</si>
  <si>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</si>
  <si>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</si>
  <si>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</si>
  <si>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</si>
  <si>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</si>
  <si>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</si>
  <si>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</si>
  <si>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</si>
  <si>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</si>
  <si>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</si>
  <si>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</si>
  <si>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</si>
  <si>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</si>
  <si>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</si>
  <si>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</si>
  <si>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</si>
  <si>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00085000000000000000 </t>
  </si>
  <si>
    <t>Наименование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</si>
  <si>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</si>
  <si>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</si>
  <si>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</si>
  <si>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</si>
  <si>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</si>
  <si>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</si>
  <si>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</si>
  <si>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</si>
  <si>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</si>
  <si>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</si>
  <si>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</si>
  <si>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</si>
  <si>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</si>
  <si>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</si>
  <si>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</si>
  <si>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</si>
  <si>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</si>
  <si>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</si>
  <si>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</si>
  <si>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</si>
  <si>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</si>
  <si>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</si>
  <si>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</si>
  <si>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</si>
  <si>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</si>
  <si>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</si>
  <si>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</si>
  <si>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</si>
  <si>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</si>
  <si>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</si>
  <si>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</si>
  <si>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</si>
  <si>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</si>
  <si>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</si>
  <si>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</si>
  <si>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</si>
  <si>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</si>
  <si>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</si>
  <si>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</si>
  <si>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</si>
  <si>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</si>
  <si>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</si>
  <si>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</si>
  <si>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</si>
  <si>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</si>
  <si>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</si>
  <si>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</si>
  <si>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</si>
  <si>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</si>
  <si>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</si>
  <si>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</si>
  <si>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</si>
  <si>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</si>
  <si>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</si>
  <si>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</si>
  <si>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Сельхозналог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</si>
  <si>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</si>
  <si>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</si>
  <si>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Безвозмездные поступления от других бюджетов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</si>
  <si>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</si>
  <si>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</si>
  <si>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</si>
  <si>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</si>
  <si>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</si>
  <si>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</si>
  <si>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</si>
  <si>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37710807173010000110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</si>
  <si>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</si>
  <si>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</si>
  <si>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</si>
  <si>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04420215001040000150</t>
  </si>
  <si>
    <t>Дотации бюджетам городских округов на выравнивание бюджетной обеспеченности</t>
  </si>
  <si>
    <t>00020215001000000150</t>
  </si>
  <si>
    <t>Дотации на выравнивание бюджетной обеспеченности</t>
  </si>
  <si>
    <t>00020220000000000150 </t>
  </si>
  <si>
    <t>Субсидии бюджетам бюджетной системы Российской Федерации (межбюджетные субсидии)</t>
  </si>
  <si>
    <t>00020229999040000150</t>
  </si>
  <si>
    <t>Прочие субсидии бюджетам городских округов</t>
  </si>
  <si>
    <t>75020229999040000150</t>
  </si>
  <si>
    <t>00020230000000000150</t>
  </si>
  <si>
    <t>Субвенции бюджетам бюджетной системы Российской Федерации</t>
  </si>
  <si>
    <t>04420230022040000150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</si>
  <si>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</si>
  <si>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предоставления гражданам субсидий на оплату жилого помещения и коммунальных услуг</t>
  </si>
  <si>
    <t>04420230024040000150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</si>
  <si>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</si>
  <si>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</si>
  <si>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</si>
  <si>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</si>
  <si>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</si>
  <si>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04420235118040000150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</si>
  <si>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</si>
  <si>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75020230024040000150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</si>
  <si>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</si>
  <si>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</si>
  <si>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</si>
  <si>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75020230029040000150</t>
  </si>
  <si>
    <t>00020239999040000150</t>
  </si>
  <si>
    <t>Прочие субвенции бюджетам городских округов</t>
  </si>
  <si>
    <t>04420239999040000150</t>
  </si>
  <si>
    <t>Субвенции бюджетам городских округов для осуществления государственных полномочий Московской области в области земельных отношений</t>
  </si>
  <si>
    <t>Субвенции бюджетам городских округов  для осуществления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</si>
  <si>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75020239999040000150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</si>
  <si>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</si>
  <si>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</si>
  <si>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</si>
  <si>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</si>
  <si>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полноценным питанием беременных женщин, кормящих матерей, а также детей в возрасте до трех лет</t>
  </si>
  <si>
    <t>00020240000000000150</t>
  </si>
  <si>
    <t>00020249999000000150</t>
  </si>
  <si>
    <t>Иные межбюджетные трансферты</t>
  </si>
  <si>
    <t>Прочие межбюджетные трансферты</t>
  </si>
  <si>
    <t>18210503000010000110 </t>
  </si>
  <si>
    <t>00011700000000000000</t>
  </si>
  <si>
    <t>04420235082040000150</t>
  </si>
  <si>
    <t>04420225520040000150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</si>
  <si>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</t>
  </si>
  <si>
    <t>04420229999040000150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</si>
  <si>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</t>
  </si>
  <si>
    <t>Прочие субсидии бюджетам городских округов 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(Коммунальное хозяйство)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</si>
  <si>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обучения)(школа на 825 мест)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</si>
  <si>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обучения)(пристройка к школе № 22)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</si>
  <si>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</si>
  <si>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</si>
  <si>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 мероприятия по организации отдыха детей в каникулярное время (Другие вопросы в области образования)</t>
  </si>
  <si>
    <t>налог на доходы по дополнительному нормативу (22,6%)</t>
  </si>
  <si>
    <t>Доходы бюджета городского округа Электросталь                                             Московской области на 2019 год</t>
  </si>
  <si>
    <t>00120704050040000150</t>
  </si>
  <si>
    <t>Прочие субсидии бюджетам городских округов 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(Культура)</t>
  </si>
  <si>
    <t>Прочие субсидии бюджетам городских округов (благоустройство общественных территорий в военных городках Московской области)</t>
  </si>
  <si>
    <t>Прочие субсидии бюджетам городских округов (капитальный ремонт и приобретение оборудования для оснащения плоскостных спортивных сооружений в муниципальных образованиях Московской области)</t>
  </si>
  <si>
    <t>Прочие субсидии бюджетам городских округов (строительство и реконструкцию  объектов очистки сточных вод)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</si>
  <si>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</si>
  <si>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</si>
  <si>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(установка камер видеонаблюдения в подъездах многоквартирных домов)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</si>
  <si>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</si>
  <si>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(приобретение техники для нужд благоустройства территорий муниципальных образований Московской области)</t>
  </si>
  <si>
    <t>Прочие субсидии бюджетам городских округов (строительство и реконструкцию объектов очистки сточных вод в целях сохранения и предотвращения загрязнения реки Волги)</t>
  </si>
  <si>
    <t>Прочие субсидии бюджетам городских округов (устройство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город»)</t>
  </si>
  <si>
    <t>Прочие субсидии бюджетам городских округов (софинансирование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</si>
  <si>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Прочие субсидии бюджетам городских округов (обеспечение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</si>
  <si>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(мероприятия по проведению капитального ремонта в муниципальных дошкольных образовательных организациях Московской области)</t>
  </si>
  <si>
    <t>Прочие субсидии бюджетам городских округов (дооснащение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смерти)</t>
  </si>
  <si>
    <t>04420225497040000150</t>
  </si>
  <si>
    <t>Субсидии бюджетам городских округов на реализацию мероприятий по обеспечению жильем молодых семей</t>
  </si>
  <si>
    <t>04420225555040000150</t>
  </si>
  <si>
    <t>Субсидии бюджетам городских округов на реализацию программ формирования современной городской среды (в части ремонта дворовых территорий)</t>
  </si>
  <si>
    <t>75020245160040000150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</si>
  <si>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(Приобретение компьютерного оборудования для Муниципального общеобразовательного учреждения "Средняя общеобразовательная школа N 18", городской округ Электросталь)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</si>
  <si>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(Приобретение компьютерной техники для Муниципального общеобразовательного учреждения "Средняя общеобразовательная школа N 20", городской округ Электросталь)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</si>
  <si>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(Ремонт здания и замена оконных блоков для муниципального общеобразовательного учреждения "Средняя общеобразовательная школа N 15 с углубленным изучением отдельных предметов", городской округ Электросталь)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</si>
  <si>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(Приобретение напольного покрытия и фурнитуры для Муниципального дошкольного образовательного учреждения "Центр развития ребенка - детский сад N 7", городской округ Электросталь)</t>
  </si>
  <si>
    <t>37810807173010000110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</si>
  <si>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</si>
  <si>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 в военных городках Московской области)</t>
  </si>
  <si>
    <t>75020225027040000150</t>
  </si>
  <si>
    <t>Субсидии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</si>
  <si>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75020225187040000150</t>
  </si>
  <si>
    <t>Субсидии на поддержку образования для детей с ограниченными возможностями здоровья</t>
  </si>
  <si>
    <t>75020225210040000150</t>
  </si>
  <si>
    <t>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</si>
  <si>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Прочие субсидии бюджетам городских округов (компенсация оплаты основного долга по ипотечному жилищному кредиту)</t>
  </si>
  <si>
    <t>Прочие субсидии бюджетам городских округов (ремонт дворовых территорий)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</si>
  <si>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</si>
  <si>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субсидии бюджетам городских округов (оснащение планшетными компьютерами общеобразовательных организаций в Московской области)</t>
  </si>
  <si>
    <t>Прочие субсидии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</si>
  <si>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04420249999040000150</t>
  </si>
  <si>
    <t>Дополнительные мероприятия по развитию ЖКХ и социально-культурной сферы (Приобретение музыкальных инструментов для Муниципального учреждения дополнительного образования «Детская музыкальная школа имени Ж.И. Андреенко», городской округ Электросталь)</t>
  </si>
  <si>
    <t>Дополнительные мероприятия по развитию ЖКХ и социально-культурной сферы (Приобретение музыкальных инструментов для Муниципального автономного учреждения дополнительного образования «Детская музыкальная школа», городской округ Электросталь)</t>
  </si>
  <si>
    <t>Дополнительные мероприятия по развитию ЖКХ и социально-культурной сферы (Приобретение и замена оконных блоков для Муниципального учреждения «Централизованная библиотечная система», городской округ Электросталь)</t>
  </si>
  <si>
    <t>от 29.05.2019 № 359/57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</si>
</sst>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"/>
  </numFmts>
  <fonts count="51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2"/>
    </font>
    <font>
      <sz val="12"/>
      <name val="Times New Roman CYR"/>
      <family val="1"/>
    </font>
    <font>
      <sz val="12"/>
      <color indexed="8"/>
      <name val="Calibri"/>
      <family val="2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 applyProtection="0">
      <alignment/>
    </xf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32" borderId="10" xfId="0" applyNumberFormat="1" applyFont="1" applyFill="1" applyBorder="1" applyAlignment="1">
      <alignment vertical="top" wrapText="1"/>
    </xf>
    <xf numFmtId="0" fontId="8" fillId="32" borderId="10" xfId="0" applyNumberFormat="1" applyFont="1" applyFill="1" applyBorder="1" applyAlignment="1">
      <alignment vertical="center" wrapText="1"/>
    </xf>
    <xf numFmtId="175" fontId="12" fillId="0" borderId="0" xfId="0" applyNumberFormat="1" applyFont="1" applyFill="1" applyBorder="1" applyAlignment="1">
      <alignment wrapText="1"/>
    </xf>
    <xf numFmtId="0" fontId="13" fillId="32" borderId="0" xfId="0" applyFont="1" applyFill="1" applyAlignment="1">
      <alignment wrapText="1"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top" wrapText="1"/>
    </xf>
    <xf numFmtId="175" fontId="10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10" xfId="53" applyNumberFormat="1" applyFont="1" applyFill="1" applyBorder="1" applyAlignment="1" applyProtection="1">
      <alignment horizontal="left" vertical="top" wrapText="1"/>
      <protection hidden="1" locked="0"/>
    </xf>
    <xf numFmtId="0" fontId="5" fillId="0" borderId="10" xfId="0" applyNumberFormat="1" applyFont="1" applyFill="1" applyBorder="1" applyAlignment="1">
      <alignment horizontal="right"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vertical="top"/>
    </xf>
    <xf numFmtId="175" fontId="3" fillId="0" borderId="10" xfId="0" applyNumberFormat="1" applyFont="1" applyBorder="1" applyAlignment="1">
      <alignment vertical="top"/>
    </xf>
    <xf numFmtId="175" fontId="4" fillId="0" borderId="10" xfId="0" applyNumberFormat="1" applyFont="1" applyFill="1" applyBorder="1" applyAlignment="1">
      <alignment/>
    </xf>
    <xf numFmtId="175" fontId="0" fillId="0" borderId="0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left" vertical="top" wrapText="1"/>
    </xf>
    <xf numFmtId="2" fontId="8" fillId="0" borderId="11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left" vertical="top" wrapText="1"/>
    </xf>
    <xf numFmtId="175" fontId="8" fillId="33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horizontal="right" vertical="top"/>
    </xf>
    <xf numFmtId="0" fontId="0" fillId="0" borderId="0" xfId="0" applyNumberFormat="1" applyFont="1" applyBorder="1" applyAlignment="1">
      <alignment vertical="top"/>
    </xf>
    <xf numFmtId="2" fontId="8" fillId="0" borderId="10" xfId="0" applyNumberFormat="1" applyFont="1" applyFill="1" applyBorder="1" applyAlignment="1">
      <alignment horizontal="right" vertical="top"/>
    </xf>
    <xf numFmtId="175" fontId="1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175" fontId="12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indent="20"/>
    </xf>
    <xf numFmtId="0" fontId="3" fillId="0" borderId="0" xfId="0" applyNumberFormat="1" applyFont="1" applyFill="1" applyBorder="1" applyAlignment="1">
      <alignment horizontal="left" indent="2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6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="110" zoomScaleNormal="110" zoomScalePageLayoutView="0" workbookViewId="0" topLeftCell="A1">
      <selection activeCell="B1" sqref="B1:C1"/>
    </sheetView>
  </sheetViews>
  <sheetFormatPr defaultColWidth="9.00390625" defaultRowHeight="12.75"/>
  <cols>
    <col min="1" max="1" width="18.875" style="4" bestFit="1" customWidth="1"/>
    <col min="2" max="2" width="54.125" style="5" customWidth="1"/>
    <col min="3" max="3" width="10.75390625" style="5" customWidth="1"/>
    <col min="4" max="4" width="17.25390625" style="1" customWidth="1"/>
    <col min="5" max="5" width="10.75390625" style="1" bestFit="1" customWidth="1"/>
    <col min="6" max="16384" width="9.125" style="1" customWidth="1"/>
  </cols>
  <sheetData>
    <row r="1" spans="2:3" ht="12.75">
      <c r="B1" s="66" t="s">
        <v>71</v>
      </c>
      <c r="C1" s="66"/>
    </row>
    <row r="2" spans="2:3" ht="12.75">
      <c r="B2" s="66" t="s">
        <v>72</v>
      </c>
      <c r="C2" s="66"/>
    </row>
    <row r="3" spans="2:3" ht="12.75">
      <c r="B3" s="66" t="s">
        <v>73</v>
      </c>
      <c r="C3" s="66"/>
    </row>
    <row r="4" spans="2:3" ht="12.75">
      <c r="B4" s="66" t="s">
        <v>74</v>
      </c>
      <c r="C4" s="66"/>
    </row>
    <row r="5" spans="2:3" ht="12.75">
      <c r="B5" s="67" t="s">
        <v>197</v>
      </c>
      <c r="C5" s="67"/>
    </row>
    <row r="6" spans="2:3" ht="12.75">
      <c r="B6" s="64"/>
      <c r="C6" s="64"/>
    </row>
    <row r="7" spans="1:5" ht="43.5" customHeight="1">
      <c r="A7" s="63" t="s">
        <v>153</v>
      </c>
      <c r="B7" s="63"/>
      <c r="C7" s="63"/>
      <c r="D7" s="3"/>
      <c r="E7" s="3"/>
    </row>
    <row r="8" spans="1:12" s="2" customFormat="1" ht="15" customHeight="1">
      <c r="A8" s="4"/>
      <c r="B8" s="7"/>
      <c r="C8" s="9" t="s">
        <v>39</v>
      </c>
      <c r="D8" s="1"/>
      <c r="E8" s="1"/>
      <c r="F8" s="1"/>
      <c r="G8" s="1"/>
      <c r="H8" s="1"/>
      <c r="I8" s="1"/>
      <c r="J8" s="1"/>
      <c r="K8" s="1"/>
      <c r="L8" s="1"/>
    </row>
    <row r="9" spans="1:12" s="2" customFormat="1" ht="30" customHeight="1">
      <c r="A9" s="31" t="s">
        <v>0</v>
      </c>
      <c r="B9" s="32" t="s">
        <v>26</v>
      </c>
      <c r="C9" s="33">
        <v>2019</v>
      </c>
      <c r="D9" s="1"/>
      <c r="E9" s="1"/>
      <c r="F9" s="1"/>
      <c r="G9" s="1"/>
      <c r="H9" s="1"/>
      <c r="I9" s="1"/>
      <c r="J9" s="1"/>
      <c r="K9" s="1"/>
      <c r="L9" s="1"/>
    </row>
    <row r="10" spans="1:3" ht="11.25" customHeight="1">
      <c r="A10" s="34" t="s">
        <v>13</v>
      </c>
      <c r="B10" s="6">
        <v>2</v>
      </c>
      <c r="C10" s="35">
        <v>3</v>
      </c>
    </row>
    <row r="11" spans="1:3" ht="15.75">
      <c r="A11" s="36" t="s">
        <v>1</v>
      </c>
      <c r="B11" s="37" t="s">
        <v>45</v>
      </c>
      <c r="C11" s="38">
        <f>C34+C54</f>
        <v>2834635.3964000004</v>
      </c>
    </row>
    <row r="12" spans="1:3" ht="12.75">
      <c r="A12" s="39" t="s">
        <v>2</v>
      </c>
      <c r="B12" s="40" t="s">
        <v>15</v>
      </c>
      <c r="C12" s="41">
        <f>C13</f>
        <v>1356046.86</v>
      </c>
    </row>
    <row r="13" spans="1:5" ht="12.75">
      <c r="A13" s="42" t="s">
        <v>42</v>
      </c>
      <c r="B13" s="11" t="s">
        <v>83</v>
      </c>
      <c r="C13" s="57">
        <v>1356046.86</v>
      </c>
      <c r="E13" s="52"/>
    </row>
    <row r="14" spans="1:3" ht="48">
      <c r="A14" s="42" t="s">
        <v>47</v>
      </c>
      <c r="B14" s="11" t="s">
        <v>75</v>
      </c>
      <c r="C14" s="44">
        <v>17400.2</v>
      </c>
    </row>
    <row r="15" spans="1:3" ht="12.75">
      <c r="A15" s="42"/>
      <c r="B15" s="12" t="s">
        <v>152</v>
      </c>
      <c r="C15" s="44">
        <f>(C13-C14)/37.6%*22.6%+C14</f>
        <v>822012.2881914894</v>
      </c>
    </row>
    <row r="16" spans="1:3" ht="51">
      <c r="A16" s="39" t="s">
        <v>48</v>
      </c>
      <c r="B16" s="8" t="s">
        <v>84</v>
      </c>
      <c r="C16" s="41">
        <f>C17+C18+C19+C20</f>
        <v>16019</v>
      </c>
    </row>
    <row r="17" spans="1:3" ht="48">
      <c r="A17" s="43" t="s">
        <v>59</v>
      </c>
      <c r="B17" s="12" t="s">
        <v>76</v>
      </c>
      <c r="C17" s="44">
        <v>6623</v>
      </c>
    </row>
    <row r="18" spans="1:3" ht="60">
      <c r="A18" s="43" t="s">
        <v>60</v>
      </c>
      <c r="B18" s="13" t="s">
        <v>77</v>
      </c>
      <c r="C18" s="44">
        <v>51</v>
      </c>
    </row>
    <row r="19" spans="1:3" ht="48">
      <c r="A19" s="43" t="s">
        <v>61</v>
      </c>
      <c r="B19" s="12" t="s">
        <v>78</v>
      </c>
      <c r="C19" s="44">
        <v>10257</v>
      </c>
    </row>
    <row r="20" spans="1:3" ht="48">
      <c r="A20" s="43" t="s">
        <v>62</v>
      </c>
      <c r="B20" s="12" t="s">
        <v>79</v>
      </c>
      <c r="C20" s="44">
        <v>-912</v>
      </c>
    </row>
    <row r="21" spans="1:3" ht="12.75">
      <c r="A21" s="36" t="s">
        <v>3</v>
      </c>
      <c r="B21" s="10" t="s">
        <v>36</v>
      </c>
      <c r="C21" s="41">
        <f>C22+C23+C24+C25</f>
        <v>345607.83640000003</v>
      </c>
    </row>
    <row r="22" spans="1:3" ht="24">
      <c r="A22" s="45" t="s">
        <v>40</v>
      </c>
      <c r="B22" s="20" t="s">
        <v>41</v>
      </c>
      <c r="C22" s="44">
        <v>261959.924</v>
      </c>
    </row>
    <row r="23" spans="1:3" ht="12.75">
      <c r="A23" s="45" t="s">
        <v>49</v>
      </c>
      <c r="B23" s="20" t="s">
        <v>12</v>
      </c>
      <c r="C23" s="44">
        <v>58616.6364</v>
      </c>
    </row>
    <row r="24" spans="1:3" ht="12.75">
      <c r="A24" s="45" t="s">
        <v>139</v>
      </c>
      <c r="B24" s="20" t="s">
        <v>82</v>
      </c>
      <c r="C24" s="44">
        <v>0.276</v>
      </c>
    </row>
    <row r="25" spans="1:3" ht="24">
      <c r="A25" s="45" t="s">
        <v>50</v>
      </c>
      <c r="B25" s="20" t="s">
        <v>44</v>
      </c>
      <c r="C25" s="44">
        <v>25031</v>
      </c>
    </row>
    <row r="26" spans="1:3" ht="12.75">
      <c r="A26" s="36" t="s">
        <v>4</v>
      </c>
      <c r="B26" s="10" t="s">
        <v>37</v>
      </c>
      <c r="C26" s="41">
        <f>C27+C28</f>
        <v>410759</v>
      </c>
    </row>
    <row r="27" spans="1:3" ht="12.75">
      <c r="A27" s="45" t="s">
        <v>51</v>
      </c>
      <c r="B27" s="20" t="s">
        <v>52</v>
      </c>
      <c r="C27" s="44">
        <v>74619</v>
      </c>
    </row>
    <row r="28" spans="1:3" ht="12.75">
      <c r="A28" s="45" t="s">
        <v>16</v>
      </c>
      <c r="B28" s="21" t="s">
        <v>38</v>
      </c>
      <c r="C28" s="44">
        <v>336140</v>
      </c>
    </row>
    <row r="29" spans="1:3" ht="15" customHeight="1">
      <c r="A29" s="39" t="s">
        <v>5</v>
      </c>
      <c r="B29" s="8" t="s">
        <v>89</v>
      </c>
      <c r="C29" s="41">
        <f>SUM(C30:C33)</f>
        <v>15022.6</v>
      </c>
    </row>
    <row r="30" spans="1:5" ht="36">
      <c r="A30" s="45" t="s">
        <v>17</v>
      </c>
      <c r="B30" s="20" t="s">
        <v>18</v>
      </c>
      <c r="C30" s="44">
        <v>14453</v>
      </c>
      <c r="E30" s="52"/>
    </row>
    <row r="31" spans="1:3" ht="24">
      <c r="A31" s="45" t="s">
        <v>19</v>
      </c>
      <c r="B31" s="20" t="s">
        <v>20</v>
      </c>
      <c r="C31" s="44">
        <v>500</v>
      </c>
    </row>
    <row r="32" spans="1:3" ht="48">
      <c r="A32" s="45" t="s">
        <v>93</v>
      </c>
      <c r="B32" s="46" t="s">
        <v>94</v>
      </c>
      <c r="C32" s="44">
        <v>60</v>
      </c>
    </row>
    <row r="33" spans="1:3" ht="60">
      <c r="A33" s="53" t="s">
        <v>179</v>
      </c>
      <c r="B33" s="54" t="s">
        <v>180</v>
      </c>
      <c r="C33" s="58">
        <v>9.6</v>
      </c>
    </row>
    <row r="34" spans="1:3" ht="16.5" customHeight="1">
      <c r="A34" s="45"/>
      <c r="B34" s="47" t="s">
        <v>27</v>
      </c>
      <c r="C34" s="41">
        <f>C12+C21+C26+C29+C16</f>
        <v>2143455.2964000003</v>
      </c>
    </row>
    <row r="35" spans="1:3" ht="25.5">
      <c r="A35" s="39" t="s">
        <v>6</v>
      </c>
      <c r="B35" s="8" t="s">
        <v>86</v>
      </c>
      <c r="C35" s="41">
        <f>C36+C37+C39+C40+C41+C38</f>
        <v>434293</v>
      </c>
    </row>
    <row r="36" spans="1:5" ht="51.75" customHeight="1">
      <c r="A36" s="43" t="s">
        <v>32</v>
      </c>
      <c r="B36" s="22" t="s">
        <v>80</v>
      </c>
      <c r="C36" s="44">
        <v>331500</v>
      </c>
      <c r="E36" s="52"/>
    </row>
    <row r="37" spans="1:3" ht="49.5" customHeight="1">
      <c r="A37" s="43" t="s">
        <v>54</v>
      </c>
      <c r="B37" s="22" t="s">
        <v>53</v>
      </c>
      <c r="C37" s="44">
        <v>8597</v>
      </c>
    </row>
    <row r="38" spans="1:3" ht="48">
      <c r="A38" s="43" t="s">
        <v>95</v>
      </c>
      <c r="B38" s="22" t="s">
        <v>96</v>
      </c>
      <c r="C38" s="44">
        <v>480</v>
      </c>
    </row>
    <row r="39" spans="1:3" ht="24">
      <c r="A39" s="42" t="s">
        <v>55</v>
      </c>
      <c r="B39" s="22" t="s">
        <v>56</v>
      </c>
      <c r="C39" s="44">
        <v>41656</v>
      </c>
    </row>
    <row r="40" spans="1:3" ht="36">
      <c r="A40" s="45" t="s">
        <v>21</v>
      </c>
      <c r="B40" s="21" t="s">
        <v>57</v>
      </c>
      <c r="C40" s="44">
        <v>60</v>
      </c>
    </row>
    <row r="41" spans="1:3" ht="60">
      <c r="A41" s="42" t="s">
        <v>14</v>
      </c>
      <c r="B41" s="22" t="s">
        <v>30</v>
      </c>
      <c r="C41" s="44">
        <v>52000</v>
      </c>
    </row>
    <row r="42" spans="1:5" ht="12.75">
      <c r="A42" s="39" t="s">
        <v>7</v>
      </c>
      <c r="B42" s="8" t="s">
        <v>66</v>
      </c>
      <c r="C42" s="41">
        <v>4039.2</v>
      </c>
      <c r="E42" s="52"/>
    </row>
    <row r="43" spans="1:3" ht="25.5">
      <c r="A43" s="39" t="s">
        <v>8</v>
      </c>
      <c r="B43" s="8" t="s">
        <v>68</v>
      </c>
      <c r="C43" s="41">
        <f>C44+C45+C46</f>
        <v>74243</v>
      </c>
    </row>
    <row r="44" spans="1:5" ht="24">
      <c r="A44" s="45" t="s">
        <v>43</v>
      </c>
      <c r="B44" s="20" t="s">
        <v>58</v>
      </c>
      <c r="C44" s="44">
        <v>10793</v>
      </c>
      <c r="E44" s="52"/>
    </row>
    <row r="45" spans="1:3" ht="24">
      <c r="A45" s="45" t="s">
        <v>70</v>
      </c>
      <c r="B45" s="20" t="s">
        <v>69</v>
      </c>
      <c r="C45" s="44">
        <v>410</v>
      </c>
    </row>
    <row r="46" spans="1:5" ht="12.75">
      <c r="A46" s="45" t="s">
        <v>34</v>
      </c>
      <c r="B46" s="20" t="s">
        <v>33</v>
      </c>
      <c r="C46" s="44">
        <v>63040</v>
      </c>
      <c r="E46" s="52"/>
    </row>
    <row r="47" spans="1:3" ht="12.75">
      <c r="A47" s="39" t="s">
        <v>9</v>
      </c>
      <c r="B47" s="8" t="s">
        <v>67</v>
      </c>
      <c r="C47" s="41">
        <f>C48+C49+C50+C51</f>
        <v>148658</v>
      </c>
    </row>
    <row r="48" spans="1:3" ht="24">
      <c r="A48" s="45" t="s">
        <v>22</v>
      </c>
      <c r="B48" s="14" t="s">
        <v>23</v>
      </c>
      <c r="C48" s="44">
        <v>23000</v>
      </c>
    </row>
    <row r="49" spans="1:3" ht="61.5" customHeight="1">
      <c r="A49" s="45" t="s">
        <v>35</v>
      </c>
      <c r="B49" s="14" t="s">
        <v>81</v>
      </c>
      <c r="C49" s="44">
        <v>101508</v>
      </c>
    </row>
    <row r="50" spans="1:3" ht="36">
      <c r="A50" s="42" t="s">
        <v>31</v>
      </c>
      <c r="B50" s="22" t="s">
        <v>24</v>
      </c>
      <c r="C50" s="44">
        <v>17150</v>
      </c>
    </row>
    <row r="51" spans="1:3" ht="24">
      <c r="A51" s="42" t="s">
        <v>91</v>
      </c>
      <c r="B51" s="14" t="s">
        <v>92</v>
      </c>
      <c r="C51" s="44">
        <v>7000</v>
      </c>
    </row>
    <row r="52" spans="1:5" ht="15.75" customHeight="1">
      <c r="A52" s="36" t="s">
        <v>10</v>
      </c>
      <c r="B52" s="10" t="s">
        <v>64</v>
      </c>
      <c r="C52" s="38">
        <v>12090.5</v>
      </c>
      <c r="E52" s="52"/>
    </row>
    <row r="53" spans="1:5" ht="12.75">
      <c r="A53" s="39" t="s">
        <v>140</v>
      </c>
      <c r="B53" s="8" t="s">
        <v>65</v>
      </c>
      <c r="C53" s="38">
        <v>17856.4</v>
      </c>
      <c r="E53" s="52"/>
    </row>
    <row r="54" spans="1:3" ht="15" customHeight="1">
      <c r="A54" s="45"/>
      <c r="B54" s="47" t="s">
        <v>29</v>
      </c>
      <c r="C54" s="38">
        <f>C35+C42+C43+C47+C52+C53</f>
        <v>691180.1</v>
      </c>
    </row>
    <row r="55" spans="1:3" ht="12.75">
      <c r="A55" s="36" t="s">
        <v>11</v>
      </c>
      <c r="B55" s="10" t="s">
        <v>46</v>
      </c>
      <c r="C55" s="38">
        <f>C56+C124</f>
        <v>3348795.44</v>
      </c>
    </row>
    <row r="56" spans="1:3" ht="15.75">
      <c r="A56" s="36"/>
      <c r="B56" s="16" t="s">
        <v>85</v>
      </c>
      <c r="C56" s="38">
        <f>C57+C59+C94+C115</f>
        <v>3348795.44</v>
      </c>
    </row>
    <row r="57" spans="1:3" ht="12.75">
      <c r="A57" s="36" t="s">
        <v>99</v>
      </c>
      <c r="B57" s="17" t="s">
        <v>100</v>
      </c>
      <c r="C57" s="38">
        <f>C58</f>
        <v>22074</v>
      </c>
    </row>
    <row r="58" spans="1:7" ht="24">
      <c r="A58" s="45" t="s">
        <v>97</v>
      </c>
      <c r="B58" s="23" t="s">
        <v>98</v>
      </c>
      <c r="C58" s="44">
        <v>22074</v>
      </c>
      <c r="G58" s="59"/>
    </row>
    <row r="59" spans="1:3" ht="25.5">
      <c r="A59" s="36" t="s">
        <v>101</v>
      </c>
      <c r="B59" s="17" t="s">
        <v>102</v>
      </c>
      <c r="C59" s="38">
        <f>SUM(C60:C66)+C67</f>
        <v>1257881.44</v>
      </c>
    </row>
    <row r="60" spans="1:3" ht="72">
      <c r="A60" s="53" t="s">
        <v>182</v>
      </c>
      <c r="B60" s="54" t="s">
        <v>183</v>
      </c>
      <c r="C60" s="58">
        <v>2578.54</v>
      </c>
    </row>
    <row r="61" spans="1:3" ht="24">
      <c r="A61" s="53" t="s">
        <v>184</v>
      </c>
      <c r="B61" s="54" t="s">
        <v>185</v>
      </c>
      <c r="C61" s="58">
        <v>4141.2</v>
      </c>
    </row>
    <row r="62" spans="1:3" ht="24">
      <c r="A62" s="45" t="s">
        <v>170</v>
      </c>
      <c r="B62" s="20" t="s">
        <v>171</v>
      </c>
      <c r="C62" s="44">
        <v>1492.4</v>
      </c>
    </row>
    <row r="63" spans="1:3" ht="36">
      <c r="A63" s="53" t="s">
        <v>186</v>
      </c>
      <c r="B63" s="54" t="s">
        <v>187</v>
      </c>
      <c r="C63" s="58">
        <v>6468</v>
      </c>
    </row>
    <row r="64" spans="1:3" ht="36">
      <c r="A64" s="45" t="s">
        <v>142</v>
      </c>
      <c r="B64" s="20" t="s">
        <v>143</v>
      </c>
      <c r="C64" s="44">
        <v>189890.19</v>
      </c>
    </row>
    <row r="65" spans="1:3" ht="36">
      <c r="A65" s="45" t="s">
        <v>172</v>
      </c>
      <c r="B65" s="20" t="s">
        <v>173</v>
      </c>
      <c r="C65" s="44">
        <v>0</v>
      </c>
    </row>
    <row r="66" spans="1:3" ht="35.25" customHeight="1">
      <c r="A66" s="45" t="s">
        <v>172</v>
      </c>
      <c r="B66" s="20" t="s">
        <v>181</v>
      </c>
      <c r="C66" s="44">
        <v>50000</v>
      </c>
    </row>
    <row r="67" spans="1:3" ht="12.75">
      <c r="A67" s="36" t="s">
        <v>103</v>
      </c>
      <c r="B67" s="18" t="s">
        <v>104</v>
      </c>
      <c r="C67" s="38">
        <f>SUM(C68:C93)</f>
        <v>1003311.1099999999</v>
      </c>
    </row>
    <row r="68" spans="1:3" ht="36">
      <c r="A68" s="42" t="s">
        <v>144</v>
      </c>
      <c r="B68" s="24" t="s">
        <v>147</v>
      </c>
      <c r="C68" s="44">
        <v>303402.1</v>
      </c>
    </row>
    <row r="69" spans="1:3" ht="36">
      <c r="A69" s="42" t="s">
        <v>144</v>
      </c>
      <c r="B69" s="24" t="s">
        <v>145</v>
      </c>
      <c r="C69" s="44">
        <v>19000</v>
      </c>
    </row>
    <row r="70" spans="1:3" ht="60">
      <c r="A70" s="42" t="s">
        <v>144</v>
      </c>
      <c r="B70" s="24" t="s">
        <v>146</v>
      </c>
      <c r="C70" s="44">
        <v>171020.75</v>
      </c>
    </row>
    <row r="71" spans="1:3" ht="60">
      <c r="A71" s="42" t="s">
        <v>144</v>
      </c>
      <c r="B71" s="24" t="s">
        <v>155</v>
      </c>
      <c r="C71" s="44">
        <v>109746</v>
      </c>
    </row>
    <row r="72" spans="1:3" ht="24">
      <c r="A72" s="42" t="s">
        <v>144</v>
      </c>
      <c r="B72" s="24" t="s">
        <v>156</v>
      </c>
      <c r="C72" s="44">
        <v>0</v>
      </c>
    </row>
    <row r="73" spans="1:3" ht="62.25" customHeight="1">
      <c r="A73" s="42" t="s">
        <v>144</v>
      </c>
      <c r="B73" s="20" t="s">
        <v>169</v>
      </c>
      <c r="C73" s="44">
        <v>238</v>
      </c>
    </row>
    <row r="74" spans="1:3" ht="36">
      <c r="A74" s="42" t="s">
        <v>144</v>
      </c>
      <c r="B74" s="20" t="s">
        <v>157</v>
      </c>
      <c r="C74" s="44">
        <v>7670.4</v>
      </c>
    </row>
    <row r="75" spans="1:3" ht="24">
      <c r="A75" s="42" t="s">
        <v>144</v>
      </c>
      <c r="B75" s="24" t="s">
        <v>158</v>
      </c>
      <c r="C75" s="44">
        <v>45000</v>
      </c>
    </row>
    <row r="76" spans="1:3" ht="36">
      <c r="A76" s="42" t="s">
        <v>144</v>
      </c>
      <c r="B76" s="24" t="s">
        <v>159</v>
      </c>
      <c r="C76" s="44">
        <v>73615</v>
      </c>
    </row>
    <row r="77" spans="1:3" ht="36">
      <c r="A77" s="42" t="s">
        <v>144</v>
      </c>
      <c r="B77" s="24" t="s">
        <v>160</v>
      </c>
      <c r="C77" s="44">
        <v>2134</v>
      </c>
    </row>
    <row r="78" spans="1:3" ht="24" hidden="1">
      <c r="A78" s="42" t="s">
        <v>144</v>
      </c>
      <c r="B78" s="24" t="s">
        <v>161</v>
      </c>
      <c r="C78" s="44">
        <v>0</v>
      </c>
    </row>
    <row r="79" spans="1:3" ht="24">
      <c r="A79" s="42" t="s">
        <v>144</v>
      </c>
      <c r="B79" s="24" t="s">
        <v>162</v>
      </c>
      <c r="C79" s="44">
        <v>2878.32</v>
      </c>
    </row>
    <row r="80" spans="1:3" ht="36">
      <c r="A80" s="42" t="s">
        <v>144</v>
      </c>
      <c r="B80" s="24" t="s">
        <v>163</v>
      </c>
      <c r="C80" s="44">
        <v>4062.2</v>
      </c>
    </row>
    <row r="81" spans="1:3" ht="36">
      <c r="A81" s="42" t="s">
        <v>144</v>
      </c>
      <c r="B81" s="24" t="s">
        <v>164</v>
      </c>
      <c r="C81" s="44">
        <v>72200</v>
      </c>
    </row>
    <row r="82" spans="1:3" ht="48">
      <c r="A82" s="42" t="s">
        <v>144</v>
      </c>
      <c r="B82" s="24" t="s">
        <v>165</v>
      </c>
      <c r="C82" s="44">
        <v>16379.5</v>
      </c>
    </row>
    <row r="83" spans="1:3" ht="48">
      <c r="A83" s="42" t="s">
        <v>144</v>
      </c>
      <c r="B83" s="24" t="s">
        <v>166</v>
      </c>
      <c r="C83" s="44">
        <v>73628</v>
      </c>
    </row>
    <row r="84" spans="1:3" ht="24">
      <c r="A84" s="53" t="s">
        <v>144</v>
      </c>
      <c r="B84" s="54" t="s">
        <v>188</v>
      </c>
      <c r="C84" s="58">
        <v>218</v>
      </c>
    </row>
    <row r="85" spans="1:3" ht="24">
      <c r="A85" s="55" t="s">
        <v>144</v>
      </c>
      <c r="B85" s="56" t="s">
        <v>189</v>
      </c>
      <c r="C85" s="60">
        <v>17523.84</v>
      </c>
    </row>
    <row r="86" spans="1:3" ht="36">
      <c r="A86" s="42" t="s">
        <v>105</v>
      </c>
      <c r="B86" s="24" t="s">
        <v>148</v>
      </c>
      <c r="C86" s="44">
        <v>47500</v>
      </c>
    </row>
    <row r="87" spans="1:3" ht="51" customHeight="1">
      <c r="A87" s="42" t="s">
        <v>105</v>
      </c>
      <c r="B87" s="20" t="s">
        <v>149</v>
      </c>
      <c r="C87" s="44">
        <v>1373</v>
      </c>
    </row>
    <row r="88" spans="1:3" ht="48">
      <c r="A88" s="42" t="s">
        <v>105</v>
      </c>
      <c r="B88" s="24" t="s">
        <v>150</v>
      </c>
      <c r="C88" s="44">
        <v>2280</v>
      </c>
    </row>
    <row r="89" spans="1:3" ht="60">
      <c r="A89" s="42" t="s">
        <v>105</v>
      </c>
      <c r="B89" s="24" t="s">
        <v>167</v>
      </c>
      <c r="C89" s="44">
        <v>301</v>
      </c>
    </row>
    <row r="90" spans="1:3" ht="36">
      <c r="A90" s="42" t="s">
        <v>105</v>
      </c>
      <c r="B90" s="24" t="s">
        <v>168</v>
      </c>
      <c r="C90" s="44">
        <v>21800</v>
      </c>
    </row>
    <row r="91" spans="1:3" ht="36">
      <c r="A91" s="42" t="s">
        <v>105</v>
      </c>
      <c r="B91" s="24" t="s">
        <v>151</v>
      </c>
      <c r="C91" s="44">
        <v>7105</v>
      </c>
    </row>
    <row r="92" spans="1:3" ht="36.75" customHeight="1">
      <c r="A92" s="42" t="s">
        <v>105</v>
      </c>
      <c r="B92" s="56" t="s">
        <v>190</v>
      </c>
      <c r="C92" s="60">
        <v>3617</v>
      </c>
    </row>
    <row r="93" spans="1:3" ht="36">
      <c r="A93" s="42" t="s">
        <v>105</v>
      </c>
      <c r="B93" s="56" t="s">
        <v>191</v>
      </c>
      <c r="C93" s="60">
        <v>619</v>
      </c>
    </row>
    <row r="94" spans="1:3" ht="25.5">
      <c r="A94" s="36" t="s">
        <v>106</v>
      </c>
      <c r="B94" s="17" t="s">
        <v>107</v>
      </c>
      <c r="C94" s="38">
        <f>SUM(C95:C105)+C106</f>
        <v>2066390</v>
      </c>
    </row>
    <row r="95" spans="1:3" ht="26.25" customHeight="1">
      <c r="A95" s="45" t="s">
        <v>108</v>
      </c>
      <c r="B95" s="25" t="s">
        <v>109</v>
      </c>
      <c r="C95" s="44">
        <v>68046</v>
      </c>
    </row>
    <row r="96" spans="1:3" ht="36">
      <c r="A96" s="45" t="s">
        <v>108</v>
      </c>
      <c r="B96" s="26" t="s">
        <v>110</v>
      </c>
      <c r="C96" s="44">
        <v>6481</v>
      </c>
    </row>
    <row r="97" spans="1:3" ht="51" customHeight="1">
      <c r="A97" s="45" t="s">
        <v>111</v>
      </c>
      <c r="B97" s="20" t="s">
        <v>112</v>
      </c>
      <c r="C97" s="44">
        <v>907</v>
      </c>
    </row>
    <row r="98" spans="1:3" ht="36">
      <c r="A98" s="45" t="s">
        <v>111</v>
      </c>
      <c r="B98" s="20" t="s">
        <v>113</v>
      </c>
      <c r="C98" s="44">
        <v>1266</v>
      </c>
    </row>
    <row r="99" spans="1:3" ht="36">
      <c r="A99" s="45" t="s">
        <v>111</v>
      </c>
      <c r="B99" s="20" t="s">
        <v>114</v>
      </c>
      <c r="C99" s="44">
        <v>5578</v>
      </c>
    </row>
    <row r="100" spans="1:3" ht="36">
      <c r="A100" s="45" t="s">
        <v>111</v>
      </c>
      <c r="B100" s="20" t="s">
        <v>115</v>
      </c>
      <c r="C100" s="44">
        <v>540</v>
      </c>
    </row>
    <row r="101" spans="1:3" ht="84">
      <c r="A101" s="48" t="s">
        <v>119</v>
      </c>
      <c r="B101" s="25" t="s">
        <v>120</v>
      </c>
      <c r="C101" s="44">
        <v>68520</v>
      </c>
    </row>
    <row r="102" spans="1:3" ht="48">
      <c r="A102" s="48" t="s">
        <v>119</v>
      </c>
      <c r="B102" s="20" t="s">
        <v>121</v>
      </c>
      <c r="C102" s="44">
        <v>88</v>
      </c>
    </row>
    <row r="103" spans="1:3" ht="48">
      <c r="A103" s="45" t="s">
        <v>123</v>
      </c>
      <c r="B103" s="20" t="s">
        <v>122</v>
      </c>
      <c r="C103" s="44">
        <v>58599</v>
      </c>
    </row>
    <row r="104" spans="1:3" ht="48">
      <c r="A104" s="45" t="s">
        <v>141</v>
      </c>
      <c r="B104" s="20" t="s">
        <v>116</v>
      </c>
      <c r="C104" s="44">
        <v>13474</v>
      </c>
    </row>
    <row r="105" spans="1:3" ht="27" customHeight="1">
      <c r="A105" s="45" t="s">
        <v>117</v>
      </c>
      <c r="B105" s="20" t="s">
        <v>118</v>
      </c>
      <c r="C105" s="44">
        <v>10110</v>
      </c>
    </row>
    <row r="106" spans="1:3" ht="12.75">
      <c r="A106" s="36" t="s">
        <v>124</v>
      </c>
      <c r="B106" s="19" t="s">
        <v>125</v>
      </c>
      <c r="C106" s="38">
        <f>SUM(C107:C114)</f>
        <v>1832781</v>
      </c>
    </row>
    <row r="107" spans="1:3" ht="36">
      <c r="A107" s="45" t="s">
        <v>126</v>
      </c>
      <c r="B107" s="20" t="s">
        <v>127</v>
      </c>
      <c r="C107" s="44">
        <v>2797</v>
      </c>
    </row>
    <row r="108" spans="1:3" ht="60">
      <c r="A108" s="45" t="s">
        <v>126</v>
      </c>
      <c r="B108" s="20" t="s">
        <v>128</v>
      </c>
      <c r="C108" s="44">
        <v>218</v>
      </c>
    </row>
    <row r="109" spans="1:3" ht="132">
      <c r="A109" s="45" t="s">
        <v>126</v>
      </c>
      <c r="B109" s="54" t="s">
        <v>192</v>
      </c>
      <c r="C109" s="58">
        <v>236</v>
      </c>
    </row>
    <row r="110" spans="1:3" ht="72">
      <c r="A110" s="45" t="s">
        <v>129</v>
      </c>
      <c r="B110" s="20" t="s">
        <v>130</v>
      </c>
      <c r="C110" s="44">
        <v>2540</v>
      </c>
    </row>
    <row r="111" spans="1:3" ht="108">
      <c r="A111" s="45" t="s">
        <v>129</v>
      </c>
      <c r="B111" s="24" t="s">
        <v>131</v>
      </c>
      <c r="C111" s="44">
        <v>12185</v>
      </c>
    </row>
    <row r="112" spans="1:3" ht="84">
      <c r="A112" s="45" t="s">
        <v>129</v>
      </c>
      <c r="B112" s="21" t="s">
        <v>132</v>
      </c>
      <c r="C112" s="44">
        <v>666115</v>
      </c>
    </row>
    <row r="113" spans="1:3" ht="108">
      <c r="A113" s="45" t="s">
        <v>129</v>
      </c>
      <c r="B113" s="21" t="s">
        <v>133</v>
      </c>
      <c r="C113" s="44">
        <v>1126688</v>
      </c>
    </row>
    <row r="114" spans="1:3" ht="24">
      <c r="A114" s="45" t="s">
        <v>129</v>
      </c>
      <c r="B114" s="20" t="s">
        <v>134</v>
      </c>
      <c r="C114" s="44">
        <v>22002</v>
      </c>
    </row>
    <row r="115" spans="1:3" ht="12.75">
      <c r="A115" s="36" t="s">
        <v>135</v>
      </c>
      <c r="B115" s="19" t="s">
        <v>137</v>
      </c>
      <c r="C115" s="38">
        <f>SUM(C116:C119)+C120</f>
        <v>2450</v>
      </c>
    </row>
    <row r="116" spans="1:3" ht="72">
      <c r="A116" s="45" t="s">
        <v>174</v>
      </c>
      <c r="B116" s="21" t="s">
        <v>175</v>
      </c>
      <c r="C116" s="44">
        <v>300</v>
      </c>
    </row>
    <row r="117" spans="1:3" ht="72">
      <c r="A117" s="45" t="s">
        <v>174</v>
      </c>
      <c r="B117" s="21" t="s">
        <v>176</v>
      </c>
      <c r="C117" s="44">
        <v>300</v>
      </c>
    </row>
    <row r="118" spans="1:3" ht="84">
      <c r="A118" s="45" t="s">
        <v>174</v>
      </c>
      <c r="B118" s="21" t="s">
        <v>177</v>
      </c>
      <c r="C118" s="44">
        <v>500</v>
      </c>
    </row>
    <row r="119" spans="1:3" ht="72">
      <c r="A119" s="45" t="s">
        <v>174</v>
      </c>
      <c r="B119" s="21" t="s">
        <v>178</v>
      </c>
      <c r="C119" s="44">
        <v>150</v>
      </c>
    </row>
    <row r="120" spans="1:3" ht="12.75">
      <c r="A120" s="36" t="s">
        <v>136</v>
      </c>
      <c r="B120" s="19" t="s">
        <v>138</v>
      </c>
      <c r="C120" s="38">
        <f>SUM(C121:C123)</f>
        <v>1200</v>
      </c>
    </row>
    <row r="121" spans="1:3" ht="60">
      <c r="A121" s="53" t="s">
        <v>193</v>
      </c>
      <c r="B121" s="54" t="s">
        <v>194</v>
      </c>
      <c r="C121" s="58">
        <v>200</v>
      </c>
    </row>
    <row r="122" spans="1:3" ht="60">
      <c r="A122" s="53" t="s">
        <v>193</v>
      </c>
      <c r="B122" s="54" t="s">
        <v>195</v>
      </c>
      <c r="C122" s="58">
        <v>200</v>
      </c>
    </row>
    <row r="123" spans="1:3" ht="48">
      <c r="A123" s="53" t="s">
        <v>193</v>
      </c>
      <c r="B123" s="54" t="s">
        <v>196</v>
      </c>
      <c r="C123" s="58">
        <v>800</v>
      </c>
    </row>
    <row r="124" spans="1:3" ht="12.75">
      <c r="A124" s="39" t="s">
        <v>87</v>
      </c>
      <c r="B124" s="10" t="s">
        <v>88</v>
      </c>
      <c r="C124" s="49">
        <f>C125</f>
        <v>0</v>
      </c>
    </row>
    <row r="125" spans="1:3" ht="12.75">
      <c r="A125" s="42" t="s">
        <v>154</v>
      </c>
      <c r="B125" s="22" t="s">
        <v>90</v>
      </c>
      <c r="C125" s="50">
        <v>0</v>
      </c>
    </row>
    <row r="126" spans="1:3" ht="12.75">
      <c r="A126" s="36" t="s">
        <v>25</v>
      </c>
      <c r="B126" s="15" t="s">
        <v>28</v>
      </c>
      <c r="C126" s="51">
        <f>C11+C55</f>
        <v>6183430.8364</v>
      </c>
    </row>
    <row r="127" spans="1:3" ht="12.75">
      <c r="A127" s="36"/>
      <c r="B127" s="15" t="s">
        <v>63</v>
      </c>
      <c r="C127" s="51">
        <f>C11-C15</f>
        <v>2012623.108208511</v>
      </c>
    </row>
    <row r="128" spans="1:3" ht="12.75">
      <c r="A128" s="62"/>
      <c r="B128" s="62"/>
      <c r="C128" s="62"/>
    </row>
    <row r="129" spans="1:3" ht="15.75">
      <c r="A129" s="65"/>
      <c r="B129" s="65"/>
      <c r="C129" s="27"/>
    </row>
    <row r="130" spans="1:3" ht="44.25" customHeight="1">
      <c r="A130" s="61"/>
      <c r="B130" s="61"/>
      <c r="C130" s="61"/>
    </row>
    <row r="131" spans="1:3" ht="15.75">
      <c r="A131" s="28"/>
      <c r="B131" s="29"/>
      <c r="C131" s="30"/>
    </row>
  </sheetData>
  <sheetProtection/>
  <mergeCells count="10">
    <mergeCell ref="A130:C130"/>
    <mergeCell ref="A128:C128"/>
    <mergeCell ref="A7:C7"/>
    <mergeCell ref="B1:C1"/>
    <mergeCell ref="B2:C2"/>
    <mergeCell ref="B3:C3"/>
    <mergeCell ref="B4:C4"/>
    <mergeCell ref="B5:C5"/>
    <mergeCell ref="B6:C6"/>
    <mergeCell ref="A129:B129"/>
  </mergeCells>
  <printOptions horizontalCentered="1"/>
  <pageMargins left="1.1811023622047245" right="0.3937007874015748" top="1.1811023622047245" bottom="0.7874015748031497" header="0.7874015748031497" footer="0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2019-05-07T06:09:02Z</cp:lastPrinted>
  <dcterms:created xsi:type="dcterms:W3CDTF">2000-03-06T12:32:30Z</dcterms:created>
  <dcterms:modified xsi:type="dcterms:W3CDTF">2019-06-03T14:32:43Z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