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Ср-ва о. и ф.2019-21" sheetId="1" r:id="rId1"/>
  </sheets>
  <definedNames/>
  <calcPr fullCalcOnLoad="1"/>
</workbook>
</file>

<file path=xl/sharedStrings.xml><?xml version="1.0" encoding="utf-8"?>
<sst xmlns="http://schemas.openxmlformats.org/spreadsheetml/2006/main" count="385" uniqueCount="104">
  <si>
    <t>Всего</t>
  </si>
  <si>
    <t>Администрация городского округа</t>
  </si>
  <si>
    <t>тыс.руб.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</si>
  <si>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</si>
  <si>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</si>
  <si>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</si>
  <si>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</si>
  <si>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</si>
  <si>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</si>
  <si>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</si>
  <si>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</si>
  <si>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</si>
  <si>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</si>
  <si>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</si>
  <si>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</si>
  <si>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</si>
  <si>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</si>
  <si>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</si>
  <si>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</si>
  <si>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</si>
  <si>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</si>
  <si>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</si>
  <si>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</si>
  <si>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</si>
  <si>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</si>
  <si>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</si>
  <si>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</si>
  <si>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</si>
  <si>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</si>
  <si>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</si>
  <si>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</si>
  <si>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</si>
  <si>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</si>
  <si>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</si>
  <si>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</si>
  <si>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</si>
  <si>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</si>
  <si>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</si>
  <si>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</si>
  <si>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</si>
  <si>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</si>
  <si>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
а также детей в возрасте до трех лет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</si>
  <si>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</si>
  <si>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</si>
  <si>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</si>
  <si>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</si>
  <si>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</si>
  <si>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</si>
  <si>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</si>
  <si>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</si>
  <si>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</si>
  <si>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</si>
  <si>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</si>
  <si>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</si>
  <si>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</si>
  <si>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</si>
  <si>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</si>
  <si>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 xml:space="preserve">Субсидии бюджетам муниципальных образований Московской области  на мероприятия по проведению капитального ремонта  в муниципальных дошкольных образовательных организациях 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</si>
  <si>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</si>
  <si>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</si>
  <si>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</si>
  <si>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</si>
  <si>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</si>
  <si>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Субсидии бюджетам муниципальных образований Московской области  на ликвидацию несанкционированных свалок и навалов мусора (возврат остатка 2018 года)</t>
  </si>
  <si>
    <t>Субсидии бюджетам муниципальных образований Московской области на ремонт подъездов в многоквартирных домах (возврат остатка 2018 года)</t>
  </si>
  <si>
    <t>Субсидии бюджетам муниципальных образований Московской области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(возврат остатка 2018 года)</t>
  </si>
  <si>
    <t>Субсидии бюджетам муниципальных образований Московской области  на обеспечение современными аппаратно-программными комплексами общеобразовательных организаций в Московской области (возврат остатка 2018 года)</t>
  </si>
  <si>
    <t>Иные межбюджетные транcферты, предоставляемые из бюджета Московской области бюджетам муниципальных образований Московской области  на дополнительные мероприятия по развитию жилищно-коммунального хозяйства и социально-культурной сферы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</si>
  <si>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</si>
  <si>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</si>
  <si>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</si>
  <si>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поддержку образования для детей с ограниченными возможностями здоровья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</si>
  <si>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</si>
  <si>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</si>
  <si>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</si>
  <si>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</si>
  <si>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</si>
  <si>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 ремонт дворовых территорий</t>
  </si>
  <si>
    <t>Субсидии бюджетам муниципальных образований Московской области   на реализацию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</si>
  <si>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</si>
  <si>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</si>
  <si>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бюджетам муниципальных образований Московской области на создание центров цифрового образования детей</t>
  </si>
  <si>
    <t>Субсидии бюджетам муниципальных образований Московской области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</si>
  <si>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образований Московской области на капитальный ремонт канализационных коллекторов и канализационных насосных станций</t>
  </si>
  <si>
    <t>Субсидии бюджетам муниципальных образований Московской области на закупку оборудования для  организаций 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</si>
  <si>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</si>
  <si>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</t>
  </si>
  <si>
    <t xml:space="preserve">Субсидии бюджетам муниципальных образований Московской области  на приобретение коммунальной техники 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</si>
  <si>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</si>
  <si>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</si>
  <si>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 на комплексное благоустройство территории муниципальных образований Московской области 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</si>
  <si>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</si>
  <si>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Субвенции бюджетам муниципальных образований Московской области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</si>
  <si>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трансферты,предоставляемые из бюджета Московской области бюджетам муниципальных образований Московской области на поддержку отрасли культуры в части государственной поддержки лучших сельских учреждений культуры и лучших работников сельских учреждений культуры</t>
  </si>
  <si>
    <t>Иные межбюджетные транcферты в форме дотаций,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</si>
  <si>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</si>
  <si>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Субсидии бюджетам муниципальных образований Московской области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</si>
  <si>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</si>
  <si>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 xml:space="preserve">Распределение субвенций, субсидий и иных межбюджетных трансфертов, предусмотренных бюджету городского округа Электросталь Московской области за 2019 год  </t>
  </si>
  <si>
    <t>План на 2019</t>
  </si>
  <si>
    <t>Исполнено за 2019 год</t>
  </si>
  <si>
    <t>Процент исполнения</t>
  </si>
  <si>
    <t xml:space="preserve">                                                                                                                                       </t>
  </si>
  <si>
    <t>Приложение №4
к решению Совета депутатов городского округа Электросталь Московской области 
от 22.06.2020 № 433/73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</si>
</sst>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9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5" fontId="20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left" vertical="top" wrapText="1"/>
      <protection locked="0"/>
    </xf>
    <xf numFmtId="172" fontId="1" fillId="0" borderId="11" xfId="0" applyNumberFormat="1" applyFont="1" applyFill="1" applyBorder="1" applyAlignment="1" applyProtection="1">
      <alignment horizontal="left" vertical="top" wrapText="1"/>
      <protection locked="0"/>
    </xf>
    <xf numFmtId="172" fontId="1" fillId="0" borderId="14" xfId="0" applyNumberFormat="1" applyFont="1" applyFill="1" applyBorder="1" applyAlignment="1" applyProtection="1">
      <alignment horizontal="left" vertical="top" wrapText="1"/>
      <protection locked="0"/>
    </xf>
    <xf numFmtId="172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0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4"/>
  <sheetViews>
    <sheetView showGridLines="0" tabSelected="1" workbookViewId="0" topLeftCell="A1">
      <selection activeCell="H3" sqref="H3:J3"/>
    </sheetView>
  </sheetViews>
  <sheetFormatPr defaultColWidth="9.00390625" defaultRowHeight="12.75"/>
  <cols>
    <col min="1" max="1" width="38.375" style="3" customWidth="1"/>
    <col min="2" max="2" width="8.875" style="3" customWidth="1"/>
    <col min="3" max="3" width="10.625" style="1" customWidth="1"/>
    <col min="4" max="4" width="11.375" style="2" customWidth="1"/>
    <col min="5" max="5" width="12.375" style="2" customWidth="1"/>
    <col min="6" max="6" width="10.625" style="2" customWidth="1"/>
    <col min="7" max="7" width="11.375" style="2" customWidth="1"/>
    <col min="8" max="8" width="11.375" style="0" customWidth="1"/>
    <col min="9" max="9" width="9.625" style="0" customWidth="1"/>
    <col min="10" max="10" width="11.125" style="0" customWidth="1"/>
    <col min="11" max="11" width="9.375" style="0" customWidth="1"/>
  </cols>
  <sheetData>
    <row r="1" ht="7.5" customHeight="1"/>
    <row r="2" spans="6:7" ht="12.75" customHeight="1">
      <c r="F2" s="82"/>
      <c r="G2" s="82"/>
    </row>
    <row r="3" spans="5:10" ht="68.25" customHeight="1">
      <c r="E3" s="14"/>
      <c r="F3" s="14"/>
      <c r="G3" s="14"/>
      <c r="H3" s="97" t="s">
        <v>103</v>
      </c>
      <c r="I3" s="97"/>
      <c r="J3" s="97"/>
    </row>
    <row r="4" spans="5:7" ht="20.25" customHeight="1">
      <c r="E4" s="83"/>
      <c r="F4" s="83"/>
      <c r="G4" s="83"/>
    </row>
    <row r="5" spans="1:10" ht="31.5" customHeight="1">
      <c r="A5" s="84" t="s">
        <v>98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4.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9" customHeight="1">
      <c r="A7" s="6"/>
      <c r="B7" s="6"/>
      <c r="C7" s="5"/>
      <c r="D7" s="4"/>
      <c r="E7" s="4"/>
      <c r="F7" s="4"/>
      <c r="G7" s="8"/>
      <c r="H7" s="8"/>
      <c r="I7" s="15"/>
      <c r="J7" s="15" t="s">
        <v>2</v>
      </c>
    </row>
    <row r="8" spans="1:10" ht="99" customHeight="1">
      <c r="A8" s="9"/>
      <c r="B8" s="17" t="s">
        <v>26</v>
      </c>
      <c r="C8" s="17" t="s">
        <v>0</v>
      </c>
      <c r="D8" s="12" t="s">
        <v>1</v>
      </c>
      <c r="E8" s="12" t="s">
        <v>23</v>
      </c>
      <c r="F8" s="12" t="s">
        <v>50</v>
      </c>
      <c r="G8" s="12" t="s">
        <v>47</v>
      </c>
      <c r="H8" s="12" t="s">
        <v>48</v>
      </c>
      <c r="I8" s="12" t="s">
        <v>49</v>
      </c>
      <c r="J8" s="12" t="s">
        <v>58</v>
      </c>
    </row>
    <row r="9" spans="1:10" ht="14.25" customHeight="1">
      <c r="A9" s="18">
        <v>1</v>
      </c>
      <c r="B9" s="19">
        <v>2</v>
      </c>
      <c r="C9" s="18">
        <v>3</v>
      </c>
      <c r="D9" s="18" t="s">
        <v>102</v>
      </c>
      <c r="E9" s="20">
        <v>5</v>
      </c>
      <c r="F9" s="20">
        <v>6</v>
      </c>
      <c r="G9" s="20">
        <v>7</v>
      </c>
      <c r="H9" s="13">
        <v>8</v>
      </c>
      <c r="I9" s="13">
        <v>9</v>
      </c>
      <c r="J9" s="13">
        <v>10</v>
      </c>
    </row>
    <row r="10" spans="1:10" ht="21" customHeight="1">
      <c r="A10" s="70" t="s">
        <v>3</v>
      </c>
      <c r="B10" s="34" t="s">
        <v>99</v>
      </c>
      <c r="C10" s="21">
        <f>D10+E10+F10+G10+H10+I10+J10</f>
        <v>2080922</v>
      </c>
      <c r="D10" s="22">
        <f>D13+D37+D40+D43+D46+D55+D58+D61+D73+D76+D94+D109+D112+D130+D133+D136+D139+D142+D145</f>
        <v>21089</v>
      </c>
      <c r="E10" s="22">
        <f aca="true" t="shared" si="0" ref="E10:J10">E13+E37+E40+E43+E46+E55+E58+E61+E73+E76+E94+E109+E112+E130+E133+E136+E139+E142</f>
        <v>1967022</v>
      </c>
      <c r="F10" s="22">
        <f t="shared" si="0"/>
        <v>76059</v>
      </c>
      <c r="G10" s="22">
        <f t="shared" si="0"/>
        <v>14842</v>
      </c>
      <c r="H10" s="22">
        <f t="shared" si="0"/>
        <v>0</v>
      </c>
      <c r="I10" s="22">
        <f t="shared" si="0"/>
        <v>0</v>
      </c>
      <c r="J10" s="22">
        <f t="shared" si="0"/>
        <v>1910</v>
      </c>
    </row>
    <row r="11" spans="1:10" ht="22.5" customHeight="1">
      <c r="A11" s="71"/>
      <c r="B11" s="34" t="s">
        <v>100</v>
      </c>
      <c r="C11" s="21">
        <f>D11+E11+F11+G11+H11+I11+J11</f>
        <v>2065883.6</v>
      </c>
      <c r="D11" s="22">
        <f>D14+D38+D41+D44+D47+D56+D59+D62+D74+D77+D95+D110+D113+D131+D134+D137+D140+D143+D146</f>
        <v>20003.2</v>
      </c>
      <c r="E11" s="22">
        <f aca="true" t="shared" si="1" ref="E11:J11">E14+E38+E41+E44+E47+E56+E59+E62+E74+E77+E95+E110+E113+E131+E134+E137+E140+E143</f>
        <v>1954687.4000000001</v>
      </c>
      <c r="F11" s="22">
        <f t="shared" si="1"/>
        <v>74536.5</v>
      </c>
      <c r="G11" s="22">
        <f t="shared" si="1"/>
        <v>14746.5</v>
      </c>
      <c r="H11" s="22">
        <f t="shared" si="1"/>
        <v>0</v>
      </c>
      <c r="I11" s="22">
        <f t="shared" si="1"/>
        <v>0</v>
      </c>
      <c r="J11" s="22">
        <f t="shared" si="1"/>
        <v>1910</v>
      </c>
    </row>
    <row r="12" spans="1:10" ht="19.5" customHeight="1">
      <c r="A12" s="72"/>
      <c r="B12" s="34" t="s">
        <v>101</v>
      </c>
      <c r="C12" s="23">
        <f>C11/C10*100</f>
        <v>99.27732034165625</v>
      </c>
      <c r="D12" s="21">
        <f aca="true" t="shared" si="2" ref="D12:J12">D11/D10*100</f>
        <v>94.85134430271705</v>
      </c>
      <c r="E12" s="21">
        <f t="shared" si="2"/>
        <v>99.37293024684016</v>
      </c>
      <c r="F12" s="21">
        <f t="shared" si="2"/>
        <v>97.99826450518677</v>
      </c>
      <c r="G12" s="21">
        <f t="shared" si="2"/>
        <v>99.35655572025334</v>
      </c>
      <c r="H12" s="21">
        <v>0</v>
      </c>
      <c r="I12" s="21">
        <v>0</v>
      </c>
      <c r="J12" s="21">
        <f t="shared" si="2"/>
        <v>100</v>
      </c>
    </row>
    <row r="13" spans="1:10" ht="87.75" customHeight="1">
      <c r="A13" s="49" t="s">
        <v>27</v>
      </c>
      <c r="B13" s="18" t="s">
        <v>99</v>
      </c>
      <c r="C13" s="23">
        <f>D13+E13+F13+G13</f>
        <v>1139862</v>
      </c>
      <c r="D13" s="24"/>
      <c r="E13" s="25">
        <f>E16+E25+E28+E31+E34</f>
        <v>1139862</v>
      </c>
      <c r="F13" s="24"/>
      <c r="G13" s="24"/>
      <c r="H13" s="26"/>
      <c r="I13" s="26"/>
      <c r="J13" s="26"/>
    </row>
    <row r="14" spans="1:10" ht="30.75" customHeight="1">
      <c r="A14" s="50"/>
      <c r="B14" s="18" t="s">
        <v>100</v>
      </c>
      <c r="C14" s="23">
        <f>D14+E14+F14+G14</f>
        <v>1139334</v>
      </c>
      <c r="D14" s="24"/>
      <c r="E14" s="25">
        <f>E17+E26+E29+E32+E35</f>
        <v>1139334</v>
      </c>
      <c r="F14" s="24"/>
      <c r="G14" s="24"/>
      <c r="H14" s="26"/>
      <c r="I14" s="26"/>
      <c r="J14" s="26"/>
    </row>
    <row r="15" spans="1:10" ht="27.75" customHeight="1">
      <c r="A15" s="51"/>
      <c r="B15" s="18" t="s">
        <v>101</v>
      </c>
      <c r="C15" s="23">
        <f>D15+E15+F15+G15</f>
        <v>99.95367860319934</v>
      </c>
      <c r="D15" s="24"/>
      <c r="E15" s="25">
        <f>E14/E13*100</f>
        <v>99.95367860319934</v>
      </c>
      <c r="F15" s="24"/>
      <c r="G15" s="24"/>
      <c r="H15" s="26"/>
      <c r="I15" s="26"/>
      <c r="J15" s="26"/>
    </row>
    <row r="16" spans="1:10" ht="17.25" customHeight="1">
      <c r="A16" s="73" t="s">
        <v>24</v>
      </c>
      <c r="B16" s="18" t="s">
        <v>99</v>
      </c>
      <c r="C16" s="23">
        <f>D16+E16+F16+G16</f>
        <v>1086214</v>
      </c>
      <c r="D16" s="24"/>
      <c r="E16" s="25">
        <f>E19+E22</f>
        <v>1086214</v>
      </c>
      <c r="F16" s="24"/>
      <c r="G16" s="24"/>
      <c r="H16" s="26"/>
      <c r="I16" s="26"/>
      <c r="J16" s="26"/>
    </row>
    <row r="17" spans="1:10" ht="24" customHeight="1">
      <c r="A17" s="74"/>
      <c r="B17" s="18" t="s">
        <v>100</v>
      </c>
      <c r="C17" s="23">
        <f>D17+E17+F17+G17</f>
        <v>1086214</v>
      </c>
      <c r="D17" s="24"/>
      <c r="E17" s="25">
        <f>E20+E23</f>
        <v>1086214</v>
      </c>
      <c r="F17" s="24"/>
      <c r="G17" s="24"/>
      <c r="H17" s="26"/>
      <c r="I17" s="26"/>
      <c r="J17" s="26"/>
    </row>
    <row r="18" spans="1:10" ht="21.75" customHeight="1">
      <c r="A18" s="75"/>
      <c r="B18" s="18" t="s">
        <v>101</v>
      </c>
      <c r="C18" s="23">
        <f>C17/C16*100</f>
        <v>100</v>
      </c>
      <c r="D18" s="24"/>
      <c r="E18" s="25">
        <f>E17/E16*100</f>
        <v>100</v>
      </c>
      <c r="F18" s="24"/>
      <c r="G18" s="24"/>
      <c r="H18" s="26"/>
      <c r="I18" s="26"/>
      <c r="J18" s="26"/>
    </row>
    <row r="19" spans="1:10" ht="19.5" customHeight="1">
      <c r="A19" s="64" t="s">
        <v>15</v>
      </c>
      <c r="B19" s="18" t="s">
        <v>99</v>
      </c>
      <c r="C19" s="23">
        <f>D19+E19+F19+G19</f>
        <v>837352</v>
      </c>
      <c r="D19" s="27"/>
      <c r="E19" s="28">
        <v>837352</v>
      </c>
      <c r="F19" s="24"/>
      <c r="G19" s="24"/>
      <c r="H19" s="26"/>
      <c r="I19" s="26"/>
      <c r="J19" s="26"/>
    </row>
    <row r="20" spans="1:10" ht="19.5" customHeight="1">
      <c r="A20" s="65"/>
      <c r="B20" s="18" t="s">
        <v>100</v>
      </c>
      <c r="C20" s="23">
        <f>D20+E20+F20+G20</f>
        <v>837352</v>
      </c>
      <c r="D20" s="27"/>
      <c r="E20" s="28">
        <v>837352</v>
      </c>
      <c r="F20" s="24"/>
      <c r="G20" s="24"/>
      <c r="H20" s="26"/>
      <c r="I20" s="26"/>
      <c r="J20" s="26"/>
    </row>
    <row r="21" spans="1:10" ht="19.5" customHeight="1">
      <c r="A21" s="66"/>
      <c r="B21" s="18" t="s">
        <v>101</v>
      </c>
      <c r="C21" s="23">
        <f>C20/C19*100</f>
        <v>100</v>
      </c>
      <c r="D21" s="27"/>
      <c r="E21" s="28">
        <f>E20/E19*100</f>
        <v>100</v>
      </c>
      <c r="F21" s="24"/>
      <c r="G21" s="24"/>
      <c r="H21" s="26"/>
      <c r="I21" s="26"/>
      <c r="J21" s="26"/>
    </row>
    <row r="22" spans="1:10" ht="23.25" customHeight="1">
      <c r="A22" s="55" t="s">
        <v>21</v>
      </c>
      <c r="B22" s="18" t="s">
        <v>99</v>
      </c>
      <c r="C22" s="23">
        <f>D22+E22+F22+G22</f>
        <v>248862</v>
      </c>
      <c r="D22" s="27"/>
      <c r="E22" s="28">
        <v>248862</v>
      </c>
      <c r="F22" s="24"/>
      <c r="G22" s="24"/>
      <c r="H22" s="26"/>
      <c r="I22" s="26"/>
      <c r="J22" s="26"/>
    </row>
    <row r="23" spans="1:10" ht="19.5" customHeight="1">
      <c r="A23" s="56"/>
      <c r="B23" s="18" t="s">
        <v>100</v>
      </c>
      <c r="C23" s="23">
        <f>D23+E23+F23+G23</f>
        <v>248862</v>
      </c>
      <c r="D23" s="27"/>
      <c r="E23" s="28">
        <v>248862</v>
      </c>
      <c r="F23" s="24"/>
      <c r="G23" s="24"/>
      <c r="H23" s="26"/>
      <c r="I23" s="26"/>
      <c r="J23" s="26"/>
    </row>
    <row r="24" spans="1:10" ht="22.5" customHeight="1">
      <c r="A24" s="57"/>
      <c r="B24" s="18" t="s">
        <v>101</v>
      </c>
      <c r="C24" s="23">
        <f>D24+E24+F24+G24</f>
        <v>100</v>
      </c>
      <c r="D24" s="27"/>
      <c r="E24" s="28">
        <f>E23/E22*100</f>
        <v>100</v>
      </c>
      <c r="F24" s="24"/>
      <c r="G24" s="24"/>
      <c r="H24" s="26"/>
      <c r="I24" s="26"/>
      <c r="J24" s="26"/>
    </row>
    <row r="25" spans="1:10" ht="14.25" customHeight="1">
      <c r="A25" s="52" t="s">
        <v>10</v>
      </c>
      <c r="B25" s="18" t="s">
        <v>99</v>
      </c>
      <c r="C25" s="23">
        <f>D25+E25+F25+G25</f>
        <v>34607</v>
      </c>
      <c r="D25" s="24"/>
      <c r="E25" s="25">
        <v>34607</v>
      </c>
      <c r="F25" s="24"/>
      <c r="G25" s="24"/>
      <c r="H25" s="26"/>
      <c r="I25" s="26"/>
      <c r="J25" s="26"/>
    </row>
    <row r="26" spans="1:10" ht="21" customHeight="1">
      <c r="A26" s="53"/>
      <c r="B26" s="18" t="s">
        <v>100</v>
      </c>
      <c r="C26" s="23">
        <f>D26+E26+F26+G26</f>
        <v>34607</v>
      </c>
      <c r="D26" s="24"/>
      <c r="E26" s="25">
        <v>34607</v>
      </c>
      <c r="F26" s="24"/>
      <c r="G26" s="24"/>
      <c r="H26" s="26"/>
      <c r="I26" s="26"/>
      <c r="J26" s="26"/>
    </row>
    <row r="27" spans="1:10" ht="27" customHeight="1">
      <c r="A27" s="54"/>
      <c r="B27" s="18" t="s">
        <v>101</v>
      </c>
      <c r="C27" s="23">
        <f>C26/C25*100</f>
        <v>100</v>
      </c>
      <c r="D27" s="24"/>
      <c r="E27" s="25">
        <f>E26/E25*100</f>
        <v>100</v>
      </c>
      <c r="F27" s="24"/>
      <c r="G27" s="24"/>
      <c r="H27" s="26"/>
      <c r="I27" s="26"/>
      <c r="J27" s="26"/>
    </row>
    <row r="28" spans="1:10" ht="46.5" customHeight="1">
      <c r="A28" s="85" t="s">
        <v>29</v>
      </c>
      <c r="B28" s="18" t="s">
        <v>99</v>
      </c>
      <c r="C28" s="23">
        <f>D28+E28+F28+G28</f>
        <v>182</v>
      </c>
      <c r="D28" s="24"/>
      <c r="E28" s="25">
        <v>182</v>
      </c>
      <c r="F28" s="24"/>
      <c r="G28" s="24"/>
      <c r="H28" s="26"/>
      <c r="I28" s="26"/>
      <c r="J28" s="26"/>
    </row>
    <row r="29" spans="1:10" ht="24" customHeight="1">
      <c r="A29" s="86"/>
      <c r="B29" s="18" t="s">
        <v>100</v>
      </c>
      <c r="C29" s="23">
        <f>D29+E29+F29+G29</f>
        <v>160.6</v>
      </c>
      <c r="D29" s="24"/>
      <c r="E29" s="25">
        <v>160.6</v>
      </c>
      <c r="F29" s="24"/>
      <c r="G29" s="24"/>
      <c r="H29" s="26"/>
      <c r="I29" s="26"/>
      <c r="J29" s="26"/>
    </row>
    <row r="30" spans="1:10" ht="33.75" customHeight="1">
      <c r="A30" s="87"/>
      <c r="B30" s="18" t="s">
        <v>101</v>
      </c>
      <c r="C30" s="23">
        <f>C29/C28*100</f>
        <v>88.24175824175823</v>
      </c>
      <c r="D30" s="24"/>
      <c r="E30" s="25">
        <f>E29/E28*100</f>
        <v>88.24175824175823</v>
      </c>
      <c r="F30" s="24"/>
      <c r="G30" s="24"/>
      <c r="H30" s="26"/>
      <c r="I30" s="26"/>
      <c r="J30" s="26"/>
    </row>
    <row r="31" spans="1:10" ht="20.25" customHeight="1">
      <c r="A31" s="52" t="s">
        <v>22</v>
      </c>
      <c r="B31" s="18" t="s">
        <v>99</v>
      </c>
      <c r="C31" s="23">
        <f>D31+E31+F31+G31</f>
        <v>10435</v>
      </c>
      <c r="D31" s="24"/>
      <c r="E31" s="25">
        <v>10435</v>
      </c>
      <c r="F31" s="24"/>
      <c r="G31" s="24"/>
      <c r="H31" s="26"/>
      <c r="I31" s="26"/>
      <c r="J31" s="26"/>
    </row>
    <row r="32" spans="1:10" ht="26.25" customHeight="1">
      <c r="A32" s="53"/>
      <c r="B32" s="18" t="s">
        <v>100</v>
      </c>
      <c r="C32" s="23">
        <f>D32+E32+F32+G32</f>
        <v>9950</v>
      </c>
      <c r="D32" s="24"/>
      <c r="E32" s="25">
        <v>9950</v>
      </c>
      <c r="F32" s="24"/>
      <c r="G32" s="24"/>
      <c r="H32" s="26"/>
      <c r="I32" s="26"/>
      <c r="J32" s="26"/>
    </row>
    <row r="33" spans="1:10" ht="24.75" customHeight="1">
      <c r="A33" s="54"/>
      <c r="B33" s="18" t="s">
        <v>101</v>
      </c>
      <c r="C33" s="23">
        <f>C32/C31*100</f>
        <v>95.35218016291327</v>
      </c>
      <c r="D33" s="24"/>
      <c r="E33" s="25">
        <f>E32/E31*100</f>
        <v>95.35218016291327</v>
      </c>
      <c r="F33" s="24"/>
      <c r="G33" s="24"/>
      <c r="H33" s="26"/>
      <c r="I33" s="26"/>
      <c r="J33" s="26"/>
    </row>
    <row r="34" spans="1:10" ht="18" customHeight="1">
      <c r="A34" s="52" t="s">
        <v>28</v>
      </c>
      <c r="B34" s="18" t="s">
        <v>99</v>
      </c>
      <c r="C34" s="23">
        <f>D34+E34+F34+G34</f>
        <v>8424</v>
      </c>
      <c r="D34" s="24"/>
      <c r="E34" s="25">
        <v>8424</v>
      </c>
      <c r="F34" s="24"/>
      <c r="G34" s="24"/>
      <c r="H34" s="26"/>
      <c r="I34" s="26"/>
      <c r="J34" s="26"/>
    </row>
    <row r="35" spans="1:10" ht="18" customHeight="1">
      <c r="A35" s="53"/>
      <c r="B35" s="18" t="s">
        <v>100</v>
      </c>
      <c r="C35" s="23">
        <f>D35+E35+F35+G35</f>
        <v>8402.4</v>
      </c>
      <c r="D35" s="24"/>
      <c r="E35" s="25">
        <v>8402.4</v>
      </c>
      <c r="F35" s="24"/>
      <c r="G35" s="24"/>
      <c r="H35" s="26"/>
      <c r="I35" s="26"/>
      <c r="J35" s="26"/>
    </row>
    <row r="36" spans="1:10" ht="24" customHeight="1">
      <c r="A36" s="54"/>
      <c r="B36" s="18" t="s">
        <v>101</v>
      </c>
      <c r="C36" s="23">
        <f>C35/C34*100</f>
        <v>99.74358974358975</v>
      </c>
      <c r="D36" s="24"/>
      <c r="E36" s="25">
        <f>E35/E34*100</f>
        <v>99.74358974358975</v>
      </c>
      <c r="F36" s="24"/>
      <c r="G36" s="24"/>
      <c r="H36" s="26"/>
      <c r="I36" s="26"/>
      <c r="J36" s="26"/>
    </row>
    <row r="37" spans="1:10" ht="27" customHeight="1">
      <c r="A37" s="49" t="s">
        <v>30</v>
      </c>
      <c r="B37" s="18" t="s">
        <v>99</v>
      </c>
      <c r="C37" s="23">
        <f>D37+E37+F37+G37</f>
        <v>7151</v>
      </c>
      <c r="D37" s="29">
        <v>7151</v>
      </c>
      <c r="E37" s="29"/>
      <c r="F37" s="25"/>
      <c r="G37" s="25"/>
      <c r="H37" s="26"/>
      <c r="I37" s="26"/>
      <c r="J37" s="26"/>
    </row>
    <row r="38" spans="1:10" ht="25.5" customHeight="1">
      <c r="A38" s="50"/>
      <c r="B38" s="18" t="s">
        <v>100</v>
      </c>
      <c r="C38" s="23">
        <f>D38+E38+F38+G38</f>
        <v>6432.6</v>
      </c>
      <c r="D38" s="29">
        <v>6432.6</v>
      </c>
      <c r="E38" s="29"/>
      <c r="F38" s="25"/>
      <c r="G38" s="25"/>
      <c r="H38" s="26"/>
      <c r="I38" s="26"/>
      <c r="J38" s="26"/>
    </row>
    <row r="39" spans="1:10" ht="24" customHeight="1">
      <c r="A39" s="51"/>
      <c r="B39" s="18" t="s">
        <v>101</v>
      </c>
      <c r="C39" s="23">
        <f>C38/C37*100</f>
        <v>89.95385260802685</v>
      </c>
      <c r="D39" s="29">
        <f>D38/D37%</f>
        <v>89.95385260802685</v>
      </c>
      <c r="E39" s="29"/>
      <c r="F39" s="25"/>
      <c r="G39" s="25"/>
      <c r="H39" s="26"/>
      <c r="I39" s="26"/>
      <c r="J39" s="26"/>
    </row>
    <row r="40" spans="1:10" ht="27" customHeight="1">
      <c r="A40" s="49" t="s">
        <v>85</v>
      </c>
      <c r="B40" s="18" t="s">
        <v>99</v>
      </c>
      <c r="C40" s="23">
        <f>D40+E40+F40+G40</f>
        <v>976</v>
      </c>
      <c r="D40" s="29">
        <v>976</v>
      </c>
      <c r="E40" s="29"/>
      <c r="F40" s="25"/>
      <c r="G40" s="25"/>
      <c r="H40" s="26"/>
      <c r="I40" s="26"/>
      <c r="J40" s="26"/>
    </row>
    <row r="41" spans="1:10" ht="21" customHeight="1">
      <c r="A41" s="50"/>
      <c r="B41" s="18" t="s">
        <v>100</v>
      </c>
      <c r="C41" s="23">
        <f>D41+E41+F41+G41</f>
        <v>942.9</v>
      </c>
      <c r="D41" s="29">
        <v>942.9</v>
      </c>
      <c r="E41" s="29"/>
      <c r="F41" s="25"/>
      <c r="G41" s="25"/>
      <c r="H41" s="26"/>
      <c r="I41" s="26"/>
      <c r="J41" s="26"/>
    </row>
    <row r="42" spans="1:10" ht="19.5" customHeight="1">
      <c r="A42" s="51"/>
      <c r="B42" s="18" t="s">
        <v>101</v>
      </c>
      <c r="C42" s="23">
        <f>C41/C40*100</f>
        <v>96.60860655737704</v>
      </c>
      <c r="D42" s="29">
        <f>D41/D40%</f>
        <v>96.60860655737704</v>
      </c>
      <c r="E42" s="29"/>
      <c r="F42" s="25"/>
      <c r="G42" s="25"/>
      <c r="H42" s="26"/>
      <c r="I42" s="26"/>
      <c r="J42" s="26"/>
    </row>
    <row r="43" spans="1:10" ht="36" customHeight="1">
      <c r="A43" s="46" t="s">
        <v>42</v>
      </c>
      <c r="B43" s="18" t="s">
        <v>99</v>
      </c>
      <c r="C43" s="23">
        <f>D43+E43+F43+G43</f>
        <v>11810</v>
      </c>
      <c r="D43" s="29"/>
      <c r="E43" s="29"/>
      <c r="F43" s="25"/>
      <c r="G43" s="25">
        <v>11810</v>
      </c>
      <c r="H43" s="26"/>
      <c r="I43" s="26"/>
      <c r="J43" s="26"/>
    </row>
    <row r="44" spans="1:10" ht="21" customHeight="1">
      <c r="A44" s="47"/>
      <c r="B44" s="18" t="s">
        <v>100</v>
      </c>
      <c r="C44" s="23">
        <f>D44+E44+F44+G44</f>
        <v>11809.7</v>
      </c>
      <c r="D44" s="29"/>
      <c r="E44" s="29"/>
      <c r="F44" s="25"/>
      <c r="G44" s="25">
        <v>11809.7</v>
      </c>
      <c r="H44" s="26"/>
      <c r="I44" s="26"/>
      <c r="J44" s="26"/>
    </row>
    <row r="45" spans="1:10" ht="24" customHeight="1">
      <c r="A45" s="48"/>
      <c r="B45" s="18" t="s">
        <v>101</v>
      </c>
      <c r="C45" s="23">
        <f>C44/C43*100</f>
        <v>99.9974597798476</v>
      </c>
      <c r="D45" s="29"/>
      <c r="E45" s="29"/>
      <c r="F45" s="25"/>
      <c r="G45" s="25">
        <f>G44/G43*100</f>
        <v>99.9974597798476</v>
      </c>
      <c r="H45" s="26"/>
      <c r="I45" s="26"/>
      <c r="J45" s="26"/>
    </row>
    <row r="46" spans="1:10" ht="24.75" customHeight="1">
      <c r="A46" s="49" t="s">
        <v>39</v>
      </c>
      <c r="B46" s="18" t="s">
        <v>99</v>
      </c>
      <c r="C46" s="23">
        <f>D46+E46+F46+G46</f>
        <v>75447</v>
      </c>
      <c r="D46" s="29"/>
      <c r="E46" s="29"/>
      <c r="F46" s="29">
        <f>F49+F52</f>
        <v>75447</v>
      </c>
      <c r="G46" s="29"/>
      <c r="H46" s="26"/>
      <c r="I46" s="26"/>
      <c r="J46" s="26"/>
    </row>
    <row r="47" spans="1:10" ht="19.5" customHeight="1">
      <c r="A47" s="50"/>
      <c r="B47" s="18" t="s">
        <v>100</v>
      </c>
      <c r="C47" s="23">
        <f>D47+E47+F47+G47</f>
        <v>73924.5</v>
      </c>
      <c r="D47" s="29"/>
      <c r="E47" s="29"/>
      <c r="F47" s="29">
        <f>F50+F53</f>
        <v>73924.5</v>
      </c>
      <c r="G47" s="29"/>
      <c r="H47" s="26"/>
      <c r="I47" s="26"/>
      <c r="J47" s="26"/>
    </row>
    <row r="48" spans="1:10" ht="27.75" customHeight="1">
      <c r="A48" s="51"/>
      <c r="B48" s="18" t="s">
        <v>101</v>
      </c>
      <c r="C48" s="23">
        <f>C47/C46*100</f>
        <v>97.98202711837449</v>
      </c>
      <c r="D48" s="29"/>
      <c r="E48" s="29"/>
      <c r="F48" s="29">
        <f>F47/F46*100</f>
        <v>97.98202711837449</v>
      </c>
      <c r="G48" s="29"/>
      <c r="H48" s="26"/>
      <c r="I48" s="26"/>
      <c r="J48" s="26"/>
    </row>
    <row r="49" spans="1:10" ht="23.25" customHeight="1">
      <c r="A49" s="76" t="s">
        <v>5</v>
      </c>
      <c r="B49" s="18" t="s">
        <v>99</v>
      </c>
      <c r="C49" s="23">
        <f>D49+E49+F49+G49</f>
        <v>68046</v>
      </c>
      <c r="D49" s="29"/>
      <c r="E49" s="29"/>
      <c r="F49" s="25">
        <v>68046</v>
      </c>
      <c r="G49" s="25"/>
      <c r="H49" s="26"/>
      <c r="I49" s="26"/>
      <c r="J49" s="26"/>
    </row>
    <row r="50" spans="1:10" ht="24" customHeight="1">
      <c r="A50" s="77"/>
      <c r="B50" s="18" t="s">
        <v>100</v>
      </c>
      <c r="C50" s="23">
        <f>D50+E50+F50+G50</f>
        <v>67764.1</v>
      </c>
      <c r="D50" s="29"/>
      <c r="E50" s="29"/>
      <c r="F50" s="25">
        <v>67764.1</v>
      </c>
      <c r="G50" s="25"/>
      <c r="H50" s="26"/>
      <c r="I50" s="26"/>
      <c r="J50" s="26"/>
    </row>
    <row r="51" spans="1:10" ht="24" customHeight="1">
      <c r="A51" s="78"/>
      <c r="B51" s="18" t="s">
        <v>101</v>
      </c>
      <c r="C51" s="23">
        <f>C50/C49*100</f>
        <v>99.58572142374277</v>
      </c>
      <c r="D51" s="29"/>
      <c r="E51" s="29"/>
      <c r="F51" s="25">
        <f>F50/F49*100</f>
        <v>99.58572142374277</v>
      </c>
      <c r="G51" s="25"/>
      <c r="H51" s="26"/>
      <c r="I51" s="26"/>
      <c r="J51" s="26"/>
    </row>
    <row r="52" spans="1:10" ht="24.75" customHeight="1">
      <c r="A52" s="76" t="s">
        <v>6</v>
      </c>
      <c r="B52" s="18" t="s">
        <v>99</v>
      </c>
      <c r="C52" s="23">
        <f>D52+E52+F52+G52</f>
        <v>7401</v>
      </c>
      <c r="D52" s="29"/>
      <c r="E52" s="29"/>
      <c r="F52" s="25">
        <v>7401</v>
      </c>
      <c r="G52" s="25"/>
      <c r="H52" s="26"/>
      <c r="I52" s="26"/>
      <c r="J52" s="26"/>
    </row>
    <row r="53" spans="1:10" ht="18.75" customHeight="1">
      <c r="A53" s="77"/>
      <c r="B53" s="18" t="s">
        <v>100</v>
      </c>
      <c r="C53" s="23">
        <f>D53+E53+F53+G53</f>
        <v>6160.4</v>
      </c>
      <c r="D53" s="29"/>
      <c r="E53" s="29"/>
      <c r="F53" s="25">
        <v>6160.4</v>
      </c>
      <c r="G53" s="25"/>
      <c r="H53" s="26"/>
      <c r="I53" s="26"/>
      <c r="J53" s="26"/>
    </row>
    <row r="54" spans="1:10" ht="26.25" customHeight="1">
      <c r="A54" s="78"/>
      <c r="B54" s="18" t="s">
        <v>101</v>
      </c>
      <c r="C54" s="23">
        <f>C53/C52*100</f>
        <v>83.23740035130388</v>
      </c>
      <c r="D54" s="29"/>
      <c r="E54" s="29"/>
      <c r="F54" s="25">
        <f>F53/F52*100</f>
        <v>83.23740035130388</v>
      </c>
      <c r="G54" s="25"/>
      <c r="H54" s="26"/>
      <c r="I54" s="26"/>
      <c r="J54" s="26"/>
    </row>
    <row r="55" spans="1:10" ht="57" customHeight="1">
      <c r="A55" s="46" t="s">
        <v>31</v>
      </c>
      <c r="B55" s="18" t="s">
        <v>99</v>
      </c>
      <c r="C55" s="23">
        <f>D55+E55+F55+G55</f>
        <v>71068</v>
      </c>
      <c r="D55" s="29"/>
      <c r="E55" s="29">
        <v>71068</v>
      </c>
      <c r="F55" s="25"/>
      <c r="G55" s="25"/>
      <c r="H55" s="26"/>
      <c r="I55" s="26"/>
      <c r="J55" s="26"/>
    </row>
    <row r="56" spans="1:10" ht="20.25" customHeight="1">
      <c r="A56" s="47"/>
      <c r="B56" s="18" t="s">
        <v>100</v>
      </c>
      <c r="C56" s="23">
        <f>D56+E56+F56+G56</f>
        <v>68388.7</v>
      </c>
      <c r="D56" s="29"/>
      <c r="E56" s="29">
        <v>68388.7</v>
      </c>
      <c r="F56" s="25"/>
      <c r="G56" s="25"/>
      <c r="H56" s="26"/>
      <c r="I56" s="26"/>
      <c r="J56" s="26"/>
    </row>
    <row r="57" spans="1:10" ht="46.5" customHeight="1">
      <c r="A57" s="48"/>
      <c r="B57" s="18" t="s">
        <v>101</v>
      </c>
      <c r="C57" s="23">
        <f>C56/C55*100</f>
        <v>96.22994878144875</v>
      </c>
      <c r="D57" s="29"/>
      <c r="E57" s="29">
        <f>E56/E55*100</f>
        <v>96.22994878144875</v>
      </c>
      <c r="F57" s="25"/>
      <c r="G57" s="25"/>
      <c r="H57" s="26"/>
      <c r="I57" s="26"/>
      <c r="J57" s="26"/>
    </row>
    <row r="58" spans="1:10" ht="15.75" customHeight="1">
      <c r="A58" s="49" t="s">
        <v>32</v>
      </c>
      <c r="B58" s="18" t="s">
        <v>99</v>
      </c>
      <c r="C58" s="23">
        <f>D58+E58+F58+G58</f>
        <v>56</v>
      </c>
      <c r="D58" s="29"/>
      <c r="E58" s="29">
        <v>56</v>
      </c>
      <c r="F58" s="25"/>
      <c r="G58" s="25"/>
      <c r="H58" s="26"/>
      <c r="I58" s="26"/>
      <c r="J58" s="26"/>
    </row>
    <row r="59" spans="1:10" ht="28.5" customHeight="1">
      <c r="A59" s="50"/>
      <c r="B59" s="18" t="s">
        <v>100</v>
      </c>
      <c r="C59" s="23">
        <f>D59+E59+F59+G59</f>
        <v>7.6</v>
      </c>
      <c r="D59" s="29"/>
      <c r="E59" s="29">
        <v>7.6</v>
      </c>
      <c r="F59" s="25"/>
      <c r="G59" s="25"/>
      <c r="H59" s="26"/>
      <c r="I59" s="26"/>
      <c r="J59" s="26"/>
    </row>
    <row r="60" spans="1:10" ht="36" customHeight="1">
      <c r="A60" s="51"/>
      <c r="B60" s="18" t="s">
        <v>101</v>
      </c>
      <c r="C60" s="23">
        <f>C59/C58*100</f>
        <v>13.571428571428571</v>
      </c>
      <c r="D60" s="29"/>
      <c r="E60" s="29">
        <f>E59/E58*100</f>
        <v>13.571428571428571</v>
      </c>
      <c r="F60" s="25"/>
      <c r="G60" s="25"/>
      <c r="H60" s="26"/>
      <c r="I60" s="26"/>
      <c r="J60" s="26"/>
    </row>
    <row r="61" spans="1:10" ht="39.75" customHeight="1">
      <c r="A61" s="49" t="s">
        <v>33</v>
      </c>
      <c r="B61" s="18" t="s">
        <v>99</v>
      </c>
      <c r="C61" s="23">
        <f>D61+E61+F61+G61</f>
        <v>60298</v>
      </c>
      <c r="D61" s="29">
        <f>D64+D67+D70</f>
        <v>2307</v>
      </c>
      <c r="E61" s="29">
        <f>E64+E67+E70</f>
        <v>57991</v>
      </c>
      <c r="F61" s="29"/>
      <c r="G61" s="29"/>
      <c r="H61" s="26"/>
      <c r="I61" s="26"/>
      <c r="J61" s="26"/>
    </row>
    <row r="62" spans="1:10" ht="25.5" customHeight="1">
      <c r="A62" s="50"/>
      <c r="B62" s="18" t="s">
        <v>100</v>
      </c>
      <c r="C62" s="23">
        <f>D62+E62+F62+G62</f>
        <v>60094.399999999994</v>
      </c>
      <c r="D62" s="29">
        <f>D65+D68+D71</f>
        <v>2288</v>
      </c>
      <c r="E62" s="29">
        <f>E65+E68+E71</f>
        <v>57806.399999999994</v>
      </c>
      <c r="F62" s="29"/>
      <c r="G62" s="29"/>
      <c r="H62" s="26"/>
      <c r="I62" s="26"/>
      <c r="J62" s="26"/>
    </row>
    <row r="63" spans="1:10" ht="33.75">
      <c r="A63" s="51"/>
      <c r="B63" s="18" t="s">
        <v>101</v>
      </c>
      <c r="C63" s="23">
        <f>C62/C61*100</f>
        <v>99.66234369299146</v>
      </c>
      <c r="D63" s="29">
        <f>D62/D61%</f>
        <v>99.17641959254443</v>
      </c>
      <c r="E63" s="29">
        <f>E62/E61*100</f>
        <v>99.68167474263247</v>
      </c>
      <c r="F63" s="29"/>
      <c r="G63" s="29"/>
      <c r="H63" s="26"/>
      <c r="I63" s="26"/>
      <c r="J63" s="26"/>
    </row>
    <row r="64" spans="1:10" ht="34.5" customHeight="1">
      <c r="A64" s="67" t="s">
        <v>12</v>
      </c>
      <c r="B64" s="18" t="s">
        <v>99</v>
      </c>
      <c r="C64" s="23">
        <f>D64+E64+F64+G64</f>
        <v>57417</v>
      </c>
      <c r="D64" s="30"/>
      <c r="E64" s="30">
        <v>57417</v>
      </c>
      <c r="F64" s="28"/>
      <c r="G64" s="28"/>
      <c r="H64" s="26"/>
      <c r="I64" s="26"/>
      <c r="J64" s="26"/>
    </row>
    <row r="65" spans="1:10" ht="22.5" customHeight="1">
      <c r="A65" s="68"/>
      <c r="B65" s="18" t="s">
        <v>100</v>
      </c>
      <c r="C65" s="23">
        <f>D65+E65+F65+G65</f>
        <v>57383.2</v>
      </c>
      <c r="D65" s="30"/>
      <c r="E65" s="30">
        <v>57383.2</v>
      </c>
      <c r="F65" s="28"/>
      <c r="G65" s="28"/>
      <c r="H65" s="26"/>
      <c r="I65" s="26"/>
      <c r="J65" s="26"/>
    </row>
    <row r="66" spans="1:10" ht="22.5" customHeight="1">
      <c r="A66" s="69"/>
      <c r="B66" s="18" t="s">
        <v>101</v>
      </c>
      <c r="C66" s="23">
        <f>C65/C64*100</f>
        <v>99.94113241722835</v>
      </c>
      <c r="D66" s="30"/>
      <c r="E66" s="30">
        <f>E65/E64*100</f>
        <v>99.94113241722835</v>
      </c>
      <c r="F66" s="28"/>
      <c r="G66" s="28"/>
      <c r="H66" s="26"/>
      <c r="I66" s="26"/>
      <c r="J66" s="26"/>
    </row>
    <row r="67" spans="1:10" ht="44.25" customHeight="1">
      <c r="A67" s="67" t="s">
        <v>13</v>
      </c>
      <c r="B67" s="18" t="s">
        <v>99</v>
      </c>
      <c r="C67" s="23">
        <f>D67+E67+F67+G67</f>
        <v>2307</v>
      </c>
      <c r="D67" s="30">
        <v>2307</v>
      </c>
      <c r="E67" s="30"/>
      <c r="F67" s="28"/>
      <c r="G67" s="28"/>
      <c r="H67" s="26"/>
      <c r="I67" s="26"/>
      <c r="J67" s="26"/>
    </row>
    <row r="68" spans="1:10" ht="25.5" customHeight="1">
      <c r="A68" s="68"/>
      <c r="B68" s="18" t="s">
        <v>100</v>
      </c>
      <c r="C68" s="23">
        <f>D68+E68+F68+G68</f>
        <v>2288</v>
      </c>
      <c r="D68" s="30">
        <v>2288</v>
      </c>
      <c r="E68" s="30"/>
      <c r="F68" s="28"/>
      <c r="G68" s="28"/>
      <c r="H68" s="26"/>
      <c r="I68" s="26"/>
      <c r="J68" s="26"/>
    </row>
    <row r="69" spans="1:10" ht="27.75" customHeight="1">
      <c r="A69" s="69"/>
      <c r="B69" s="18" t="s">
        <v>101</v>
      </c>
      <c r="C69" s="23">
        <f>C68/C67*100</f>
        <v>99.17641959254443</v>
      </c>
      <c r="D69" s="30">
        <f>D68/D67%</f>
        <v>99.17641959254443</v>
      </c>
      <c r="E69" s="30"/>
      <c r="F69" s="28"/>
      <c r="G69" s="28"/>
      <c r="H69" s="26"/>
      <c r="I69" s="26"/>
      <c r="J69" s="26"/>
    </row>
    <row r="70" spans="1:10" ht="31.5" customHeight="1">
      <c r="A70" s="67" t="s">
        <v>14</v>
      </c>
      <c r="B70" s="18" t="s">
        <v>99</v>
      </c>
      <c r="C70" s="23">
        <f>D70+E70+F70+G70</f>
        <v>574</v>
      </c>
      <c r="D70" s="30"/>
      <c r="E70" s="30">
        <v>574</v>
      </c>
      <c r="F70" s="28"/>
      <c r="G70" s="28"/>
      <c r="H70" s="26"/>
      <c r="I70" s="26"/>
      <c r="J70" s="26"/>
    </row>
    <row r="71" spans="1:10" ht="18.75" customHeight="1">
      <c r="A71" s="68"/>
      <c r="B71" s="18" t="s">
        <v>100</v>
      </c>
      <c r="C71" s="23">
        <f>D71+E71+F71+G71</f>
        <v>423.2</v>
      </c>
      <c r="D71" s="30"/>
      <c r="E71" s="30">
        <v>423.2</v>
      </c>
      <c r="F71" s="28"/>
      <c r="G71" s="28"/>
      <c r="H71" s="26"/>
      <c r="I71" s="26"/>
      <c r="J71" s="26"/>
    </row>
    <row r="72" spans="1:10" ht="18.75" customHeight="1">
      <c r="A72" s="69"/>
      <c r="B72" s="18" t="s">
        <v>101</v>
      </c>
      <c r="C72" s="23">
        <f>C71/C70*100</f>
        <v>73.72822299651568</v>
      </c>
      <c r="D72" s="30"/>
      <c r="E72" s="30">
        <f>E71/E70*100</f>
        <v>73.72822299651568</v>
      </c>
      <c r="F72" s="28"/>
      <c r="G72" s="28"/>
      <c r="H72" s="26"/>
      <c r="I72" s="26"/>
      <c r="J72" s="26"/>
    </row>
    <row r="73" spans="1:10" ht="25.5" customHeight="1">
      <c r="A73" s="46" t="s">
        <v>40</v>
      </c>
      <c r="B73" s="18" t="s">
        <v>99</v>
      </c>
      <c r="C73" s="23">
        <f>D73+E73+F73+G73</f>
        <v>10110</v>
      </c>
      <c r="D73" s="29">
        <v>10110</v>
      </c>
      <c r="E73" s="29"/>
      <c r="F73" s="25"/>
      <c r="G73" s="25"/>
      <c r="H73" s="26"/>
      <c r="I73" s="26"/>
      <c r="J73" s="26"/>
    </row>
    <row r="74" spans="1:10" ht="21" customHeight="1">
      <c r="A74" s="47"/>
      <c r="B74" s="18" t="s">
        <v>100</v>
      </c>
      <c r="C74" s="23">
        <f>D74+E74+F74+G74</f>
        <v>10046.8</v>
      </c>
      <c r="D74" s="29">
        <v>10046.8</v>
      </c>
      <c r="E74" s="29"/>
      <c r="F74" s="25"/>
      <c r="G74" s="25"/>
      <c r="H74" s="26"/>
      <c r="I74" s="26"/>
      <c r="J74" s="26"/>
    </row>
    <row r="75" spans="1:10" ht="28.5" customHeight="1">
      <c r="A75" s="48"/>
      <c r="B75" s="18" t="s">
        <v>101</v>
      </c>
      <c r="C75" s="23">
        <f>C74/C73*100</f>
        <v>99.37487636003955</v>
      </c>
      <c r="D75" s="29">
        <f>D74/D73%</f>
        <v>99.37487636003956</v>
      </c>
      <c r="E75" s="29"/>
      <c r="F75" s="25"/>
      <c r="G75" s="25"/>
      <c r="H75" s="26"/>
      <c r="I75" s="26"/>
      <c r="J75" s="26"/>
    </row>
    <row r="76" spans="1:10" ht="82.5" customHeight="1">
      <c r="A76" s="49" t="s">
        <v>34</v>
      </c>
      <c r="B76" s="18" t="s">
        <v>99</v>
      </c>
      <c r="C76" s="23">
        <f>D76+E76+F76+G76</f>
        <v>663408</v>
      </c>
      <c r="D76" s="29"/>
      <c r="E76" s="29">
        <f>E79+E91</f>
        <v>663408</v>
      </c>
      <c r="F76" s="25"/>
      <c r="G76" s="25"/>
      <c r="H76" s="26"/>
      <c r="I76" s="26"/>
      <c r="J76" s="26"/>
    </row>
    <row r="77" spans="1:10" ht="27" customHeight="1">
      <c r="A77" s="50"/>
      <c r="B77" s="18" t="s">
        <v>100</v>
      </c>
      <c r="C77" s="23">
        <f>D77+E77+F77+G77</f>
        <v>663339.4</v>
      </c>
      <c r="D77" s="29"/>
      <c r="E77" s="29">
        <f>E80+E92</f>
        <v>663339.4</v>
      </c>
      <c r="F77" s="25"/>
      <c r="G77" s="25"/>
      <c r="H77" s="26"/>
      <c r="I77" s="26"/>
      <c r="J77" s="26"/>
    </row>
    <row r="78" spans="1:10" ht="33" customHeight="1">
      <c r="A78" s="51"/>
      <c r="B78" s="18" t="s">
        <v>101</v>
      </c>
      <c r="C78" s="23">
        <f>C77/C76*100</f>
        <v>99.98965945541809</v>
      </c>
      <c r="D78" s="29"/>
      <c r="E78" s="29">
        <f>E77/E76*100</f>
        <v>99.98965945541809</v>
      </c>
      <c r="F78" s="25"/>
      <c r="G78" s="25"/>
      <c r="H78" s="26"/>
      <c r="I78" s="26"/>
      <c r="J78" s="26"/>
    </row>
    <row r="79" spans="1:10" ht="30" customHeight="1">
      <c r="A79" s="52" t="s">
        <v>7</v>
      </c>
      <c r="B79" s="18" t="s">
        <v>99</v>
      </c>
      <c r="C79" s="23">
        <f>D79+E79+F79+G79</f>
        <v>651186</v>
      </c>
      <c r="D79" s="29"/>
      <c r="E79" s="29">
        <f>E82+E85+E88</f>
        <v>651186</v>
      </c>
      <c r="F79" s="25"/>
      <c r="G79" s="25"/>
      <c r="H79" s="26"/>
      <c r="I79" s="26"/>
      <c r="J79" s="26"/>
    </row>
    <row r="80" spans="1:10" ht="20.25" customHeight="1">
      <c r="A80" s="53"/>
      <c r="B80" s="18" t="s">
        <v>100</v>
      </c>
      <c r="C80" s="23">
        <f>D80+E80+F80+G80</f>
        <v>651186</v>
      </c>
      <c r="D80" s="29"/>
      <c r="E80" s="29">
        <f>E83+E86+E89</f>
        <v>651186</v>
      </c>
      <c r="F80" s="25"/>
      <c r="G80" s="25"/>
      <c r="H80" s="26"/>
      <c r="I80" s="26"/>
      <c r="J80" s="26"/>
    </row>
    <row r="81" spans="1:10" ht="21" customHeight="1">
      <c r="A81" s="54"/>
      <c r="B81" s="18" t="s">
        <v>101</v>
      </c>
      <c r="C81" s="23">
        <f>C80/C79*100</f>
        <v>100</v>
      </c>
      <c r="D81" s="29"/>
      <c r="E81" s="29">
        <f>E80/E79*100</f>
        <v>100</v>
      </c>
      <c r="F81" s="25"/>
      <c r="G81" s="25"/>
      <c r="H81" s="26"/>
      <c r="I81" s="26"/>
      <c r="J81" s="26"/>
    </row>
    <row r="82" spans="1:10" ht="15.75" customHeight="1">
      <c r="A82" s="58" t="s">
        <v>17</v>
      </c>
      <c r="B82" s="18" t="s">
        <v>99</v>
      </c>
      <c r="C82" s="23">
        <f>D82+E82+F82+G82</f>
        <v>480875</v>
      </c>
      <c r="D82" s="30"/>
      <c r="E82" s="30">
        <v>480875</v>
      </c>
      <c r="F82" s="25"/>
      <c r="G82" s="25"/>
      <c r="H82" s="26"/>
      <c r="I82" s="26"/>
      <c r="J82" s="26"/>
    </row>
    <row r="83" spans="1:10" ht="21.75" customHeight="1">
      <c r="A83" s="59"/>
      <c r="B83" s="18" t="s">
        <v>100</v>
      </c>
      <c r="C83" s="23">
        <f>D83+E83+F83+G83</f>
        <v>480875</v>
      </c>
      <c r="D83" s="30"/>
      <c r="E83" s="30">
        <v>480875</v>
      </c>
      <c r="F83" s="25"/>
      <c r="G83" s="25"/>
      <c r="H83" s="26"/>
      <c r="I83" s="26"/>
      <c r="J83" s="26"/>
    </row>
    <row r="84" spans="1:10" ht="14.25" customHeight="1">
      <c r="A84" s="60"/>
      <c r="B84" s="18" t="s">
        <v>101</v>
      </c>
      <c r="C84" s="23">
        <f>C83/C82*100</f>
        <v>100</v>
      </c>
      <c r="D84" s="30"/>
      <c r="E84" s="30">
        <f>E83/E82*100</f>
        <v>100</v>
      </c>
      <c r="F84" s="25"/>
      <c r="G84" s="25"/>
      <c r="H84" s="26"/>
      <c r="I84" s="26"/>
      <c r="J84" s="26"/>
    </row>
    <row r="85" spans="1:10" ht="13.5" customHeight="1">
      <c r="A85" s="58" t="s">
        <v>19</v>
      </c>
      <c r="B85" s="18" t="s">
        <v>99</v>
      </c>
      <c r="C85" s="23">
        <f>D85+E85+F85+G85</f>
        <v>70812</v>
      </c>
      <c r="D85" s="30"/>
      <c r="E85" s="30">
        <v>70812</v>
      </c>
      <c r="F85" s="25"/>
      <c r="G85" s="25"/>
      <c r="H85" s="26"/>
      <c r="I85" s="26"/>
      <c r="J85" s="26"/>
    </row>
    <row r="86" spans="1:10" ht="21" customHeight="1">
      <c r="A86" s="59"/>
      <c r="B86" s="18" t="s">
        <v>100</v>
      </c>
      <c r="C86" s="23">
        <f>D86+E86+F86+G86</f>
        <v>70812</v>
      </c>
      <c r="D86" s="30"/>
      <c r="E86" s="30">
        <v>70812</v>
      </c>
      <c r="F86" s="25"/>
      <c r="G86" s="25"/>
      <c r="H86" s="26"/>
      <c r="I86" s="26"/>
      <c r="J86" s="26"/>
    </row>
    <row r="87" spans="1:10" ht="24" customHeight="1">
      <c r="A87" s="60"/>
      <c r="B87" s="18" t="s">
        <v>101</v>
      </c>
      <c r="C87" s="23">
        <f>C86/C85*100</f>
        <v>100</v>
      </c>
      <c r="D87" s="30"/>
      <c r="E87" s="30">
        <f>E86/E85*100</f>
        <v>100</v>
      </c>
      <c r="F87" s="25"/>
      <c r="G87" s="25"/>
      <c r="H87" s="26"/>
      <c r="I87" s="26"/>
      <c r="J87" s="26"/>
    </row>
    <row r="88" spans="1:10" ht="11.25" customHeight="1">
      <c r="A88" s="61" t="s">
        <v>20</v>
      </c>
      <c r="B88" s="18" t="s">
        <v>99</v>
      </c>
      <c r="C88" s="23">
        <f>D88+E88+F88+G88</f>
        <v>99499</v>
      </c>
      <c r="D88" s="30"/>
      <c r="E88" s="30">
        <v>99499</v>
      </c>
      <c r="F88" s="25"/>
      <c r="G88" s="25"/>
      <c r="H88" s="26"/>
      <c r="I88" s="26"/>
      <c r="J88" s="26"/>
    </row>
    <row r="89" spans="1:10" ht="20.25" customHeight="1">
      <c r="A89" s="62"/>
      <c r="B89" s="18" t="s">
        <v>100</v>
      </c>
      <c r="C89" s="23">
        <f>D89+E89+F89+G89</f>
        <v>99499</v>
      </c>
      <c r="D89" s="30"/>
      <c r="E89" s="30">
        <v>99499</v>
      </c>
      <c r="F89" s="25"/>
      <c r="G89" s="25"/>
      <c r="H89" s="26"/>
      <c r="I89" s="26"/>
      <c r="J89" s="26"/>
    </row>
    <row r="90" spans="1:10" ht="18.75" customHeight="1">
      <c r="A90" s="63"/>
      <c r="B90" s="18" t="s">
        <v>101</v>
      </c>
      <c r="C90" s="23">
        <f>C89/C88*100</f>
        <v>100</v>
      </c>
      <c r="D90" s="30"/>
      <c r="E90" s="30">
        <f>E89/E88*100</f>
        <v>100</v>
      </c>
      <c r="F90" s="25"/>
      <c r="G90" s="25"/>
      <c r="H90" s="26"/>
      <c r="I90" s="26"/>
      <c r="J90" s="26"/>
    </row>
    <row r="91" spans="1:10" ht="18" customHeight="1">
      <c r="A91" s="52" t="s">
        <v>10</v>
      </c>
      <c r="B91" s="18" t="s">
        <v>99</v>
      </c>
      <c r="C91" s="23">
        <f>D91+E91+F91+G91</f>
        <v>12222</v>
      </c>
      <c r="D91" s="29"/>
      <c r="E91" s="29">
        <v>12222</v>
      </c>
      <c r="F91" s="25"/>
      <c r="G91" s="25"/>
      <c r="H91" s="26"/>
      <c r="I91" s="26"/>
      <c r="J91" s="26"/>
    </row>
    <row r="92" spans="1:10" ht="20.25" customHeight="1">
      <c r="A92" s="53"/>
      <c r="B92" s="18" t="s">
        <v>100</v>
      </c>
      <c r="C92" s="23">
        <f>D92+E92+F92+G92</f>
        <v>12153.4</v>
      </c>
      <c r="D92" s="29"/>
      <c r="E92" s="29">
        <v>12153.4</v>
      </c>
      <c r="F92" s="25"/>
      <c r="G92" s="25"/>
      <c r="H92" s="26"/>
      <c r="I92" s="26"/>
      <c r="J92" s="26"/>
    </row>
    <row r="93" spans="1:10" ht="25.5" customHeight="1">
      <c r="A93" s="54"/>
      <c r="B93" s="18" t="s">
        <v>101</v>
      </c>
      <c r="C93" s="23">
        <f>C92/C91*100</f>
        <v>99.43871706758304</v>
      </c>
      <c r="D93" s="29"/>
      <c r="E93" s="29">
        <f>E92/E91*100</f>
        <v>99.43871706758304</v>
      </c>
      <c r="F93" s="25"/>
      <c r="G93" s="25"/>
      <c r="H93" s="26"/>
      <c r="I93" s="26"/>
      <c r="J93" s="26"/>
    </row>
    <row r="94" spans="1:10" ht="120" customHeight="1">
      <c r="A94" s="49" t="s">
        <v>51</v>
      </c>
      <c r="B94" s="18" t="s">
        <v>99</v>
      </c>
      <c r="C94" s="23">
        <f>D94+E94+F94+G94</f>
        <v>10134</v>
      </c>
      <c r="D94" s="29"/>
      <c r="E94" s="29">
        <f>E97+E106</f>
        <v>10134</v>
      </c>
      <c r="F94" s="25"/>
      <c r="G94" s="25"/>
      <c r="H94" s="26"/>
      <c r="I94" s="26"/>
      <c r="J94" s="26"/>
    </row>
    <row r="95" spans="1:10" ht="21" customHeight="1">
      <c r="A95" s="50"/>
      <c r="B95" s="18" t="s">
        <v>100</v>
      </c>
      <c r="C95" s="23">
        <f>D95+E95+F95+G95</f>
        <v>9656.800000000001</v>
      </c>
      <c r="D95" s="29"/>
      <c r="E95" s="29">
        <f>E98+E107</f>
        <v>9656.800000000001</v>
      </c>
      <c r="F95" s="25"/>
      <c r="G95" s="25"/>
      <c r="H95" s="26"/>
      <c r="I95" s="26"/>
      <c r="J95" s="26"/>
    </row>
    <row r="96" spans="1:10" ht="26.25" customHeight="1">
      <c r="A96" s="51"/>
      <c r="B96" s="18" t="s">
        <v>101</v>
      </c>
      <c r="C96" s="23">
        <f>C95/C94*100</f>
        <v>95.2910992697849</v>
      </c>
      <c r="D96" s="29"/>
      <c r="E96" s="29">
        <f>E95/E94*100</f>
        <v>95.2910992697849</v>
      </c>
      <c r="F96" s="25"/>
      <c r="G96" s="25"/>
      <c r="H96" s="26"/>
      <c r="I96" s="26"/>
      <c r="J96" s="26"/>
    </row>
    <row r="97" spans="1:10" ht="13.5" customHeight="1">
      <c r="A97" s="92" t="s">
        <v>8</v>
      </c>
      <c r="B97" s="18" t="s">
        <v>99</v>
      </c>
      <c r="C97" s="23">
        <f>D97+E97+F97+G97</f>
        <v>9764</v>
      </c>
      <c r="D97" s="29"/>
      <c r="E97" s="29">
        <f>E100+E103</f>
        <v>9764</v>
      </c>
      <c r="F97" s="25"/>
      <c r="G97" s="25"/>
      <c r="H97" s="26"/>
      <c r="I97" s="26"/>
      <c r="J97" s="26"/>
    </row>
    <row r="98" spans="1:10" ht="21" customHeight="1">
      <c r="A98" s="93"/>
      <c r="B98" s="18" t="s">
        <v>100</v>
      </c>
      <c r="C98" s="23">
        <f>D98+E98+F98+G98</f>
        <v>9300.2</v>
      </c>
      <c r="D98" s="29"/>
      <c r="E98" s="29">
        <f>E101+E104</f>
        <v>9300.2</v>
      </c>
      <c r="F98" s="25"/>
      <c r="G98" s="25"/>
      <c r="H98" s="26"/>
      <c r="I98" s="26"/>
      <c r="J98" s="26"/>
    </row>
    <row r="99" spans="1:10" ht="13.5" customHeight="1">
      <c r="A99" s="94"/>
      <c r="B99" s="18" t="s">
        <v>101</v>
      </c>
      <c r="C99" s="23">
        <f>C98/C97*100</f>
        <v>95.24989758295781</v>
      </c>
      <c r="D99" s="29"/>
      <c r="E99" s="29">
        <f>E98/E97*100</f>
        <v>95.24989758295781</v>
      </c>
      <c r="F99" s="25"/>
      <c r="G99" s="25"/>
      <c r="H99" s="26"/>
      <c r="I99" s="26"/>
      <c r="J99" s="26"/>
    </row>
    <row r="100" spans="1:10" ht="19.5" customHeight="1">
      <c r="A100" s="79" t="s">
        <v>16</v>
      </c>
      <c r="B100" s="18" t="s">
        <v>99</v>
      </c>
      <c r="C100" s="23">
        <f>D100+E100+F100+G100</f>
        <v>7494</v>
      </c>
      <c r="D100" s="30"/>
      <c r="E100" s="30">
        <v>7494</v>
      </c>
      <c r="F100" s="28"/>
      <c r="G100" s="28"/>
      <c r="H100" s="26"/>
      <c r="I100" s="26"/>
      <c r="J100" s="26"/>
    </row>
    <row r="101" spans="1:10" ht="19.5" customHeight="1">
      <c r="A101" s="80"/>
      <c r="B101" s="18" t="s">
        <v>100</v>
      </c>
      <c r="C101" s="23">
        <f>D101+E101+F101+G101</f>
        <v>7137.2</v>
      </c>
      <c r="D101" s="30"/>
      <c r="E101" s="30">
        <v>7137.2</v>
      </c>
      <c r="F101" s="28"/>
      <c r="G101" s="28"/>
      <c r="H101" s="26"/>
      <c r="I101" s="26"/>
      <c r="J101" s="26"/>
    </row>
    <row r="102" spans="1:10" ht="19.5" customHeight="1">
      <c r="A102" s="81"/>
      <c r="B102" s="18" t="s">
        <v>101</v>
      </c>
      <c r="C102" s="23">
        <f>C101/C100*100</f>
        <v>95.23885775286895</v>
      </c>
      <c r="D102" s="30"/>
      <c r="E102" s="30">
        <f>E101/E100*100</f>
        <v>95.23885775286895</v>
      </c>
      <c r="F102" s="28"/>
      <c r="G102" s="28"/>
      <c r="H102" s="26"/>
      <c r="I102" s="26"/>
      <c r="J102" s="26"/>
    </row>
    <row r="103" spans="1:10" ht="30.75" customHeight="1">
      <c r="A103" s="55" t="s">
        <v>25</v>
      </c>
      <c r="B103" s="18" t="s">
        <v>99</v>
      </c>
      <c r="C103" s="23">
        <f>D103+E103+F103+G103</f>
        <v>2270</v>
      </c>
      <c r="D103" s="30"/>
      <c r="E103" s="30">
        <v>2270</v>
      </c>
      <c r="F103" s="28"/>
      <c r="G103" s="28"/>
      <c r="H103" s="26"/>
      <c r="I103" s="26"/>
      <c r="J103" s="26"/>
    </row>
    <row r="104" spans="1:10" ht="22.5" customHeight="1">
      <c r="A104" s="56"/>
      <c r="B104" s="18" t="s">
        <v>100</v>
      </c>
      <c r="C104" s="23">
        <f>D104+E104+F104+G104</f>
        <v>2163</v>
      </c>
      <c r="D104" s="30"/>
      <c r="E104" s="30">
        <v>2163</v>
      </c>
      <c r="F104" s="28"/>
      <c r="G104" s="28"/>
      <c r="H104" s="26"/>
      <c r="I104" s="26"/>
      <c r="J104" s="26"/>
    </row>
    <row r="105" spans="1:10" ht="24" customHeight="1">
      <c r="A105" s="57"/>
      <c r="B105" s="18" t="s">
        <v>101</v>
      </c>
      <c r="C105" s="23">
        <f>C104/C103*100</f>
        <v>95.2863436123348</v>
      </c>
      <c r="D105" s="30"/>
      <c r="E105" s="30">
        <f>E104/E103*100</f>
        <v>95.2863436123348</v>
      </c>
      <c r="F105" s="28"/>
      <c r="G105" s="28"/>
      <c r="H105" s="26"/>
      <c r="I105" s="26"/>
      <c r="J105" s="26"/>
    </row>
    <row r="106" spans="1:10" ht="18" customHeight="1">
      <c r="A106" s="52" t="s">
        <v>11</v>
      </c>
      <c r="B106" s="18" t="s">
        <v>99</v>
      </c>
      <c r="C106" s="23">
        <f>D106+E106+F106+G106</f>
        <v>370</v>
      </c>
      <c r="D106" s="29"/>
      <c r="E106" s="29">
        <v>370</v>
      </c>
      <c r="F106" s="25"/>
      <c r="G106" s="28"/>
      <c r="H106" s="26"/>
      <c r="I106" s="26"/>
      <c r="J106" s="26"/>
    </row>
    <row r="107" spans="1:10" ht="21.75" customHeight="1">
      <c r="A107" s="53"/>
      <c r="B107" s="18" t="s">
        <v>100</v>
      </c>
      <c r="C107" s="23">
        <f>D107+E107+F107+G107</f>
        <v>356.6</v>
      </c>
      <c r="D107" s="29"/>
      <c r="E107" s="29">
        <v>356.6</v>
      </c>
      <c r="F107" s="25"/>
      <c r="G107" s="28"/>
      <c r="H107" s="26"/>
      <c r="I107" s="26"/>
      <c r="J107" s="26"/>
    </row>
    <row r="108" spans="1:10" ht="21.75" customHeight="1">
      <c r="A108" s="54"/>
      <c r="B108" s="18" t="s">
        <v>101</v>
      </c>
      <c r="C108" s="23">
        <f>C107/C106*100</f>
        <v>96.37837837837839</v>
      </c>
      <c r="D108" s="29"/>
      <c r="E108" s="29">
        <f>E107/E106*100</f>
        <v>96.37837837837839</v>
      </c>
      <c r="F108" s="25"/>
      <c r="G108" s="28"/>
      <c r="H108" s="26"/>
      <c r="I108" s="26"/>
      <c r="J108" s="26"/>
    </row>
    <row r="109" spans="1:10" ht="17.25" customHeight="1">
      <c r="A109" s="46" t="s">
        <v>41</v>
      </c>
      <c r="B109" s="18" t="s">
        <v>99</v>
      </c>
      <c r="C109" s="23">
        <f>D109+E109+F109+G109</f>
        <v>22002</v>
      </c>
      <c r="D109" s="29"/>
      <c r="E109" s="29">
        <v>22002</v>
      </c>
      <c r="F109" s="25"/>
      <c r="G109" s="28"/>
      <c r="H109" s="26"/>
      <c r="I109" s="26"/>
      <c r="J109" s="26"/>
    </row>
    <row r="110" spans="1:10" ht="21.75" customHeight="1">
      <c r="A110" s="47"/>
      <c r="B110" s="18" t="s">
        <v>100</v>
      </c>
      <c r="C110" s="23">
        <f>D110+E110+F110+G110</f>
        <v>14005.5</v>
      </c>
      <c r="D110" s="29"/>
      <c r="E110" s="29">
        <v>14005.5</v>
      </c>
      <c r="F110" s="25"/>
      <c r="G110" s="28"/>
      <c r="H110" s="26"/>
      <c r="I110" s="26"/>
      <c r="J110" s="26"/>
    </row>
    <row r="111" spans="1:10" ht="27" customHeight="1">
      <c r="A111" s="48"/>
      <c r="B111" s="18" t="s">
        <v>101</v>
      </c>
      <c r="C111" s="23">
        <f>C110/C109*100</f>
        <v>63.65557676574857</v>
      </c>
      <c r="D111" s="29"/>
      <c r="E111" s="29">
        <f>E110/E109*100</f>
        <v>63.65557676574857</v>
      </c>
      <c r="F111" s="25"/>
      <c r="G111" s="28"/>
      <c r="H111" s="26"/>
      <c r="I111" s="26"/>
      <c r="J111" s="26"/>
    </row>
    <row r="112" spans="1:10" ht="51" customHeight="1">
      <c r="A112" s="49" t="s">
        <v>35</v>
      </c>
      <c r="B112" s="18" t="s">
        <v>99</v>
      </c>
      <c r="C112" s="23">
        <f>D112+E112+F112+G112</f>
        <v>2501</v>
      </c>
      <c r="D112" s="29"/>
      <c r="E112" s="29">
        <f>E115+E127</f>
        <v>2501</v>
      </c>
      <c r="F112" s="25"/>
      <c r="G112" s="28"/>
      <c r="H112" s="26"/>
      <c r="I112" s="26"/>
      <c r="J112" s="26"/>
    </row>
    <row r="113" spans="1:10" ht="19.5" customHeight="1">
      <c r="A113" s="50"/>
      <c r="B113" s="18" t="s">
        <v>100</v>
      </c>
      <c r="C113" s="23">
        <f>D113+E113+F113+G113</f>
        <v>2149</v>
      </c>
      <c r="D113" s="29"/>
      <c r="E113" s="29">
        <f>E116+E128</f>
        <v>2149</v>
      </c>
      <c r="F113" s="25"/>
      <c r="G113" s="28"/>
      <c r="H113" s="26"/>
      <c r="I113" s="26"/>
      <c r="J113" s="26"/>
    </row>
    <row r="114" spans="1:10" ht="37.5" customHeight="1">
      <c r="A114" s="51"/>
      <c r="B114" s="18" t="s">
        <v>101</v>
      </c>
      <c r="C114" s="23">
        <f>C113/C112*100</f>
        <v>85.92562974810076</v>
      </c>
      <c r="D114" s="29"/>
      <c r="E114" s="29">
        <f>E113/E112*100</f>
        <v>85.92562974810076</v>
      </c>
      <c r="F114" s="25"/>
      <c r="G114" s="28"/>
      <c r="H114" s="26"/>
      <c r="I114" s="26"/>
      <c r="J114" s="26"/>
    </row>
    <row r="115" spans="1:10" ht="12" customHeight="1">
      <c r="A115" s="49" t="s">
        <v>8</v>
      </c>
      <c r="B115" s="18" t="s">
        <v>99</v>
      </c>
      <c r="C115" s="23">
        <f>D115+E115+F115+G115</f>
        <v>2466</v>
      </c>
      <c r="D115" s="29"/>
      <c r="E115" s="29">
        <f>E118+E121+E124</f>
        <v>2466</v>
      </c>
      <c r="F115" s="25"/>
      <c r="G115" s="28"/>
      <c r="H115" s="26"/>
      <c r="I115" s="26"/>
      <c r="J115" s="26"/>
    </row>
    <row r="116" spans="1:10" ht="21" customHeight="1">
      <c r="A116" s="50"/>
      <c r="B116" s="18" t="s">
        <v>100</v>
      </c>
      <c r="C116" s="23">
        <f>D116+E116+F116+G116</f>
        <v>2118</v>
      </c>
      <c r="D116" s="29"/>
      <c r="E116" s="29">
        <f>E119+E122+E125</f>
        <v>2118</v>
      </c>
      <c r="F116" s="25"/>
      <c r="G116" s="28"/>
      <c r="H116" s="26"/>
      <c r="I116" s="26"/>
      <c r="J116" s="26"/>
    </row>
    <row r="117" spans="1:10" ht="15" customHeight="1">
      <c r="A117" s="51"/>
      <c r="B117" s="18" t="s">
        <v>101</v>
      </c>
      <c r="C117" s="23">
        <f>C116/C115*100</f>
        <v>85.88807785888078</v>
      </c>
      <c r="D117" s="29"/>
      <c r="E117" s="29">
        <f>E116/E115*100</f>
        <v>85.88807785888078</v>
      </c>
      <c r="F117" s="25"/>
      <c r="G117" s="28"/>
      <c r="H117" s="26"/>
      <c r="I117" s="26"/>
      <c r="J117" s="26"/>
    </row>
    <row r="118" spans="1:10" ht="15" customHeight="1">
      <c r="A118" s="58" t="s">
        <v>17</v>
      </c>
      <c r="B118" s="18" t="s">
        <v>99</v>
      </c>
      <c r="C118" s="23">
        <f>D118+E118+F118+G118</f>
        <v>1690</v>
      </c>
      <c r="D118" s="30"/>
      <c r="E118" s="30">
        <v>1690</v>
      </c>
      <c r="F118" s="28"/>
      <c r="G118" s="28"/>
      <c r="H118" s="26"/>
      <c r="I118" s="26"/>
      <c r="J118" s="26"/>
    </row>
    <row r="119" spans="1:10" ht="21.75" customHeight="1">
      <c r="A119" s="59"/>
      <c r="B119" s="18" t="s">
        <v>100</v>
      </c>
      <c r="C119" s="23">
        <f>D119+E119+F119+G119</f>
        <v>1490</v>
      </c>
      <c r="D119" s="30"/>
      <c r="E119" s="30">
        <v>1490</v>
      </c>
      <c r="F119" s="28"/>
      <c r="G119" s="28"/>
      <c r="H119" s="26"/>
      <c r="I119" s="26"/>
      <c r="J119" s="26"/>
    </row>
    <row r="120" spans="1:10" ht="24.75" customHeight="1">
      <c r="A120" s="60"/>
      <c r="B120" s="18" t="s">
        <v>101</v>
      </c>
      <c r="C120" s="23">
        <f>C119/C118*100</f>
        <v>88.16568047337277</v>
      </c>
      <c r="D120" s="30"/>
      <c r="E120" s="30">
        <f>E119/E118*100</f>
        <v>88.16568047337277</v>
      </c>
      <c r="F120" s="28"/>
      <c r="G120" s="28"/>
      <c r="H120" s="26"/>
      <c r="I120" s="26"/>
      <c r="J120" s="26"/>
    </row>
    <row r="121" spans="1:10" ht="15" customHeight="1">
      <c r="A121" s="58" t="s">
        <v>19</v>
      </c>
      <c r="B121" s="18" t="s">
        <v>99</v>
      </c>
      <c r="C121" s="23">
        <f>D121+E121+F121+G121</f>
        <v>325</v>
      </c>
      <c r="D121" s="30"/>
      <c r="E121" s="30">
        <v>325</v>
      </c>
      <c r="F121" s="28"/>
      <c r="G121" s="28"/>
      <c r="H121" s="26"/>
      <c r="I121" s="26"/>
      <c r="J121" s="26"/>
    </row>
    <row r="122" spans="1:10" ht="21" customHeight="1">
      <c r="A122" s="59"/>
      <c r="B122" s="18" t="s">
        <v>100</v>
      </c>
      <c r="C122" s="23">
        <f>D122+E122+F122+G122</f>
        <v>232</v>
      </c>
      <c r="D122" s="30"/>
      <c r="E122" s="30">
        <v>232</v>
      </c>
      <c r="F122" s="28"/>
      <c r="G122" s="28"/>
      <c r="H122" s="26"/>
      <c r="I122" s="26"/>
      <c r="J122" s="26"/>
    </row>
    <row r="123" spans="1:10" ht="24.75" customHeight="1">
      <c r="A123" s="60"/>
      <c r="B123" s="18" t="s">
        <v>101</v>
      </c>
      <c r="C123" s="23">
        <f>C122/C121*100</f>
        <v>71.38461538461539</v>
      </c>
      <c r="D123" s="30"/>
      <c r="E123" s="30">
        <f>E122/E121*100</f>
        <v>71.38461538461539</v>
      </c>
      <c r="F123" s="28"/>
      <c r="G123" s="28"/>
      <c r="H123" s="26"/>
      <c r="I123" s="26"/>
      <c r="J123" s="26"/>
    </row>
    <row r="124" spans="1:10" ht="18" customHeight="1">
      <c r="A124" s="61" t="s">
        <v>20</v>
      </c>
      <c r="B124" s="18" t="s">
        <v>99</v>
      </c>
      <c r="C124" s="23">
        <f>D124+E124+F124+G124</f>
        <v>451</v>
      </c>
      <c r="D124" s="30"/>
      <c r="E124" s="30">
        <v>451</v>
      </c>
      <c r="F124" s="28"/>
      <c r="G124" s="28"/>
      <c r="H124" s="26"/>
      <c r="I124" s="26"/>
      <c r="J124" s="26"/>
    </row>
    <row r="125" spans="1:10" ht="24" customHeight="1">
      <c r="A125" s="62"/>
      <c r="B125" s="18" t="s">
        <v>100</v>
      </c>
      <c r="C125" s="23">
        <f>D125+E125+F125+G125</f>
        <v>396</v>
      </c>
      <c r="D125" s="30"/>
      <c r="E125" s="30">
        <v>396</v>
      </c>
      <c r="F125" s="28"/>
      <c r="G125" s="28"/>
      <c r="H125" s="26"/>
      <c r="I125" s="26"/>
      <c r="J125" s="26"/>
    </row>
    <row r="126" spans="1:10" ht="27" customHeight="1">
      <c r="A126" s="63"/>
      <c r="B126" s="18" t="s">
        <v>101</v>
      </c>
      <c r="C126" s="23">
        <f>C125/C124*100</f>
        <v>87.8048780487805</v>
      </c>
      <c r="D126" s="30"/>
      <c r="E126" s="30">
        <f>E125/E124*100</f>
        <v>87.8048780487805</v>
      </c>
      <c r="F126" s="28"/>
      <c r="G126" s="28"/>
      <c r="H126" s="26"/>
      <c r="I126" s="26"/>
      <c r="J126" s="26"/>
    </row>
    <row r="127" spans="1:10" ht="27.75" customHeight="1">
      <c r="A127" s="73" t="s">
        <v>9</v>
      </c>
      <c r="B127" s="18" t="s">
        <v>99</v>
      </c>
      <c r="C127" s="23">
        <f>D127+E127+F127+G127</f>
        <v>35</v>
      </c>
      <c r="D127" s="29"/>
      <c r="E127" s="29">
        <v>35</v>
      </c>
      <c r="F127" s="25"/>
      <c r="G127" s="28"/>
      <c r="H127" s="26"/>
      <c r="I127" s="26"/>
      <c r="J127" s="26"/>
    </row>
    <row r="128" spans="1:10" ht="19.5" customHeight="1">
      <c r="A128" s="74"/>
      <c r="B128" s="18" t="s">
        <v>100</v>
      </c>
      <c r="C128" s="23">
        <f>D128+E128+F128+G128</f>
        <v>31</v>
      </c>
      <c r="D128" s="29"/>
      <c r="E128" s="29">
        <v>31</v>
      </c>
      <c r="F128" s="25"/>
      <c r="G128" s="28"/>
      <c r="H128" s="26"/>
      <c r="I128" s="26"/>
      <c r="J128" s="26"/>
    </row>
    <row r="129" spans="1:10" ht="21" customHeight="1">
      <c r="A129" s="75"/>
      <c r="B129" s="18" t="s">
        <v>101</v>
      </c>
      <c r="C129" s="23">
        <f>C128/C127*100</f>
        <v>88.57142857142857</v>
      </c>
      <c r="D129" s="29"/>
      <c r="E129" s="29">
        <f>E128/E127*100</f>
        <v>88.57142857142857</v>
      </c>
      <c r="F129" s="25"/>
      <c r="G129" s="28"/>
      <c r="H129" s="26"/>
      <c r="I129" s="26"/>
      <c r="J129" s="26"/>
    </row>
    <row r="130" spans="1:10" ht="42" customHeight="1">
      <c r="A130" s="49" t="s">
        <v>45</v>
      </c>
      <c r="B130" s="18" t="s">
        <v>99</v>
      </c>
      <c r="C130" s="23">
        <f>D130+E130+F130+G130</f>
        <v>235</v>
      </c>
      <c r="D130" s="29">
        <v>235</v>
      </c>
      <c r="E130" s="29"/>
      <c r="F130" s="25"/>
      <c r="G130" s="25"/>
      <c r="H130" s="26"/>
      <c r="I130" s="26"/>
      <c r="J130" s="26"/>
    </row>
    <row r="131" spans="1:10" ht="21" customHeight="1">
      <c r="A131" s="50"/>
      <c r="B131" s="18" t="s">
        <v>100</v>
      </c>
      <c r="C131" s="23">
        <f>D131+E131+F131+G131</f>
        <v>163.4</v>
      </c>
      <c r="D131" s="29">
        <v>163.4</v>
      </c>
      <c r="E131" s="29"/>
      <c r="F131" s="25"/>
      <c r="G131" s="25"/>
      <c r="H131" s="26"/>
      <c r="I131" s="26"/>
      <c r="J131" s="26"/>
    </row>
    <row r="132" spans="1:10" ht="24" customHeight="1">
      <c r="A132" s="51"/>
      <c r="B132" s="18" t="s">
        <v>101</v>
      </c>
      <c r="C132" s="23">
        <f>C131/C130*100</f>
        <v>69.53191489361701</v>
      </c>
      <c r="D132" s="29">
        <f>D131/D130%</f>
        <v>69.53191489361703</v>
      </c>
      <c r="E132" s="29"/>
      <c r="F132" s="25"/>
      <c r="G132" s="25"/>
      <c r="H132" s="26"/>
      <c r="I132" s="26"/>
      <c r="J132" s="26"/>
    </row>
    <row r="133" spans="1:10" ht="19.5" customHeight="1">
      <c r="A133" s="49" t="s">
        <v>79</v>
      </c>
      <c r="B133" s="18" t="s">
        <v>99</v>
      </c>
      <c r="C133" s="23">
        <f>D133+E133+F133+G133</f>
        <v>3032</v>
      </c>
      <c r="D133" s="29"/>
      <c r="E133" s="29"/>
      <c r="F133" s="25"/>
      <c r="G133" s="25">
        <v>3032</v>
      </c>
      <c r="H133" s="26"/>
      <c r="I133" s="26"/>
      <c r="J133" s="26"/>
    </row>
    <row r="134" spans="1:10" ht="19.5" customHeight="1">
      <c r="A134" s="50"/>
      <c r="B134" s="18" t="s">
        <v>100</v>
      </c>
      <c r="C134" s="23">
        <f>D134+E134+F134+G134</f>
        <v>2936.8</v>
      </c>
      <c r="D134" s="29"/>
      <c r="E134" s="29"/>
      <c r="F134" s="25"/>
      <c r="G134" s="25">
        <v>2936.8</v>
      </c>
      <c r="H134" s="26"/>
      <c r="I134" s="26"/>
      <c r="J134" s="26"/>
    </row>
    <row r="135" spans="1:10" ht="27" customHeight="1">
      <c r="A135" s="51"/>
      <c r="B135" s="18" t="s">
        <v>101</v>
      </c>
      <c r="C135" s="23">
        <f>C134/C133*100</f>
        <v>96.86015831134566</v>
      </c>
      <c r="D135" s="29"/>
      <c r="E135" s="29"/>
      <c r="F135" s="25"/>
      <c r="G135" s="25">
        <f>G134/G133*100</f>
        <v>96.86015831134566</v>
      </c>
      <c r="H135" s="26"/>
      <c r="I135" s="26"/>
      <c r="J135" s="26"/>
    </row>
    <row r="136" spans="1:10" ht="27.75" customHeight="1">
      <c r="A136" s="49" t="s">
        <v>43</v>
      </c>
      <c r="B136" s="18" t="s">
        <v>99</v>
      </c>
      <c r="C136" s="23">
        <f>D136+E136+F136+G136+H136+I136+J136</f>
        <v>1910</v>
      </c>
      <c r="D136" s="29"/>
      <c r="E136" s="29"/>
      <c r="F136" s="25"/>
      <c r="G136" s="25"/>
      <c r="H136" s="26"/>
      <c r="I136" s="26"/>
      <c r="J136" s="25">
        <v>1910</v>
      </c>
    </row>
    <row r="137" spans="1:10" ht="26.25" customHeight="1">
      <c r="A137" s="50"/>
      <c r="B137" s="18" t="s">
        <v>100</v>
      </c>
      <c r="C137" s="23">
        <f>D137+E137+F137+G137+H137+I137+J137</f>
        <v>1910</v>
      </c>
      <c r="D137" s="29"/>
      <c r="E137" s="29"/>
      <c r="F137" s="25"/>
      <c r="G137" s="25"/>
      <c r="H137" s="26"/>
      <c r="I137" s="26"/>
      <c r="J137" s="25">
        <v>1910</v>
      </c>
    </row>
    <row r="138" spans="1:10" ht="23.25" customHeight="1">
      <c r="A138" s="51"/>
      <c r="B138" s="18" t="s">
        <v>101</v>
      </c>
      <c r="C138" s="23">
        <f>C137/C136*100</f>
        <v>100</v>
      </c>
      <c r="D138" s="29"/>
      <c r="E138" s="29"/>
      <c r="F138" s="25"/>
      <c r="G138" s="25"/>
      <c r="H138" s="26"/>
      <c r="I138" s="26"/>
      <c r="J138" s="25">
        <f>J137/J136*100</f>
        <v>100</v>
      </c>
    </row>
    <row r="139" spans="1:10" ht="19.5" customHeight="1">
      <c r="A139" s="49" t="s">
        <v>44</v>
      </c>
      <c r="B139" s="18" t="s">
        <v>99</v>
      </c>
      <c r="C139" s="23">
        <f>D139+E139+F139+G139</f>
        <v>612</v>
      </c>
      <c r="D139" s="29"/>
      <c r="E139" s="29"/>
      <c r="F139" s="25">
        <v>612</v>
      </c>
      <c r="G139" s="25"/>
      <c r="H139" s="26"/>
      <c r="I139" s="26"/>
      <c r="J139" s="26"/>
    </row>
    <row r="140" spans="1:10" ht="18.75" customHeight="1">
      <c r="A140" s="50"/>
      <c r="B140" s="18" t="s">
        <v>100</v>
      </c>
      <c r="C140" s="23">
        <f>D140+E140+F140+G140</f>
        <v>612</v>
      </c>
      <c r="D140" s="29"/>
      <c r="E140" s="29"/>
      <c r="F140" s="25">
        <v>612</v>
      </c>
      <c r="G140" s="25"/>
      <c r="H140" s="26"/>
      <c r="I140" s="26"/>
      <c r="J140" s="26"/>
    </row>
    <row r="141" spans="1:10" ht="24.75" customHeight="1">
      <c r="A141" s="51"/>
      <c r="B141" s="18" t="s">
        <v>101</v>
      </c>
      <c r="C141" s="23">
        <f>C140/C139*100</f>
        <v>100</v>
      </c>
      <c r="D141" s="29"/>
      <c r="E141" s="29"/>
      <c r="F141" s="25">
        <f>F140/F139*100</f>
        <v>100</v>
      </c>
      <c r="G141" s="25"/>
      <c r="H141" s="26"/>
      <c r="I141" s="26"/>
      <c r="J141" s="26"/>
    </row>
    <row r="142" spans="1:10" ht="24.75" customHeight="1">
      <c r="A142" s="49" t="s">
        <v>69</v>
      </c>
      <c r="B142" s="18" t="s">
        <v>99</v>
      </c>
      <c r="C142" s="23">
        <f>D142+E142+F142+G142</f>
        <v>236</v>
      </c>
      <c r="D142" s="29">
        <v>236</v>
      </c>
      <c r="E142" s="29"/>
      <c r="F142" s="25"/>
      <c r="G142" s="25"/>
      <c r="H142" s="26"/>
      <c r="I142" s="26"/>
      <c r="J142" s="26"/>
    </row>
    <row r="143" spans="1:10" ht="24.75" customHeight="1">
      <c r="A143" s="50"/>
      <c r="B143" s="18" t="s">
        <v>100</v>
      </c>
      <c r="C143" s="23">
        <f>D143+E143+F143+G143</f>
        <v>127.1</v>
      </c>
      <c r="D143" s="29">
        <v>127.1</v>
      </c>
      <c r="E143" s="29"/>
      <c r="F143" s="25"/>
      <c r="G143" s="25"/>
      <c r="H143" s="26"/>
      <c r="I143" s="26"/>
      <c r="J143" s="26"/>
    </row>
    <row r="144" spans="1:10" ht="102" customHeight="1">
      <c r="A144" s="51"/>
      <c r="B144" s="18" t="s">
        <v>101</v>
      </c>
      <c r="C144" s="23">
        <f>C143/C142*100</f>
        <v>53.855932203389834</v>
      </c>
      <c r="D144" s="29">
        <f>D143/D142%</f>
        <v>53.855932203389834</v>
      </c>
      <c r="E144" s="29"/>
      <c r="F144" s="25"/>
      <c r="G144" s="25"/>
      <c r="H144" s="26"/>
      <c r="I144" s="26"/>
      <c r="J144" s="26"/>
    </row>
    <row r="145" spans="1:10" ht="21.75" customHeight="1">
      <c r="A145" s="49" t="s">
        <v>92</v>
      </c>
      <c r="B145" s="18" t="s">
        <v>99</v>
      </c>
      <c r="C145" s="23">
        <f>D145+E145+F145+G145</f>
        <v>74</v>
      </c>
      <c r="D145" s="29">
        <v>74</v>
      </c>
      <c r="E145" s="26"/>
      <c r="F145" s="26"/>
      <c r="G145" s="26"/>
      <c r="H145" s="26"/>
      <c r="I145" s="26"/>
      <c r="J145" s="26"/>
    </row>
    <row r="146" spans="1:10" ht="18.75" customHeight="1">
      <c r="A146" s="50"/>
      <c r="B146" s="18" t="s">
        <v>100</v>
      </c>
      <c r="C146" s="23">
        <f>D146+E146+F146+G146</f>
        <v>2.4</v>
      </c>
      <c r="D146" s="29">
        <v>2.4</v>
      </c>
      <c r="E146" s="26"/>
      <c r="F146" s="26"/>
      <c r="G146" s="26"/>
      <c r="H146" s="26"/>
      <c r="I146" s="26"/>
      <c r="J146" s="26"/>
    </row>
    <row r="147" spans="1:10" ht="22.5" customHeight="1">
      <c r="A147" s="51"/>
      <c r="B147" s="18" t="s">
        <v>101</v>
      </c>
      <c r="C147" s="23">
        <f>C146/C145*100</f>
        <v>3.2432432432432434</v>
      </c>
      <c r="D147" s="29">
        <f>D146/D145%</f>
        <v>3.243243243243243</v>
      </c>
      <c r="E147" s="29"/>
      <c r="F147" s="26"/>
      <c r="G147" s="26"/>
      <c r="H147" s="26"/>
      <c r="I147" s="26"/>
      <c r="J147" s="26"/>
    </row>
    <row r="148" spans="1:10" ht="21" customHeight="1">
      <c r="A148" s="70" t="s">
        <v>18</v>
      </c>
      <c r="B148" s="18" t="s">
        <v>99</v>
      </c>
      <c r="C148" s="31">
        <f>D148+E148+F148+G148+H148+I148+J148</f>
        <v>1067875.5999999999</v>
      </c>
      <c r="D148" s="31">
        <f>D151+D154+D157+D160+D163+D166+D175+D169+D172+D178+D181+D184+D187+D190+D193+D196+D199+D202+D205+D208+D211+D214+D217+D220+D223+D226+D229+D232+D235+D238+D241+D244+D247+D250+D253+D256+D259+D265+D268+D262+D271</f>
        <v>5144.4</v>
      </c>
      <c r="E148" s="31">
        <f aca="true" t="shared" si="3" ref="E148:J148">E151+E154+E157+E160+E163+E166+E175+E169+E172+E178+E181+E184+E187+E190+E193+E196+E199+E202+E205+E208+E211+E214+E217+E220+E223+E226+E229+E232+E235+E238+E241+E244+E247+E250+E253+E256+E259+E265+E268+E262+E271</f>
        <v>57486.7</v>
      </c>
      <c r="F148" s="31">
        <f t="shared" si="3"/>
        <v>242674.19999999998</v>
      </c>
      <c r="G148" s="31">
        <f t="shared" si="3"/>
        <v>0</v>
      </c>
      <c r="H148" s="31">
        <f t="shared" si="3"/>
        <v>17243.1</v>
      </c>
      <c r="I148" s="31">
        <f t="shared" si="3"/>
        <v>67826.3</v>
      </c>
      <c r="J148" s="31">
        <f t="shared" si="3"/>
        <v>677500.8999999999</v>
      </c>
    </row>
    <row r="149" spans="1:10" ht="19.5" customHeight="1">
      <c r="A149" s="71"/>
      <c r="B149" s="18" t="s">
        <v>100</v>
      </c>
      <c r="C149" s="31">
        <f>D149+E149+F149+G149+H149+I149+J149</f>
        <v>924286.1</v>
      </c>
      <c r="D149" s="31">
        <f>D152+D155+D158+D161+D164+D167+D176+D170+D173+D179+D182+D185+D188+D191+D194+D197+D200+D203+D206+D209+D212+D215+D218+D221+D224+D227+D230+D233+D236+D239+D242+D245+D248+D251+D254+D257+D260+D266+D269+D263+D272</f>
        <v>5006.7</v>
      </c>
      <c r="E149" s="31">
        <f aca="true" t="shared" si="4" ref="E149:J149">E152+E155+E158+E161+E164+E167+E176+E170+E173+E179+E182+E185+E188+E191+E194+E197+E200+E203+E206+E209+E212+E215+E218+E221+E224+E227+E230+E233+E236+E239+E242+E245+E248+E251+E254+E257+E260+E266+E269+E263+E272</f>
        <v>52631.399999999994</v>
      </c>
      <c r="F149" s="31">
        <f t="shared" si="4"/>
        <v>179116.1</v>
      </c>
      <c r="G149" s="31">
        <f t="shared" si="4"/>
        <v>0</v>
      </c>
      <c r="H149" s="31">
        <f t="shared" si="4"/>
        <v>17243.1</v>
      </c>
      <c r="I149" s="31">
        <f t="shared" si="4"/>
        <v>66112</v>
      </c>
      <c r="J149" s="31">
        <f t="shared" si="4"/>
        <v>604176.7999999999</v>
      </c>
    </row>
    <row r="150" spans="1:10" ht="20.25" customHeight="1">
      <c r="A150" s="72"/>
      <c r="B150" s="18" t="s">
        <v>101</v>
      </c>
      <c r="C150" s="23">
        <f>C149/C148*100</f>
        <v>86.5537240480071</v>
      </c>
      <c r="D150" s="31">
        <f aca="true" t="shared" si="5" ref="D150:J150">D149/D148*100</f>
        <v>97.32330300909727</v>
      </c>
      <c r="E150" s="31">
        <f t="shared" si="5"/>
        <v>91.55404641421406</v>
      </c>
      <c r="F150" s="31">
        <f t="shared" si="5"/>
        <v>73.80928833802687</v>
      </c>
      <c r="G150" s="31">
        <v>0</v>
      </c>
      <c r="H150" s="31">
        <f t="shared" si="5"/>
        <v>100</v>
      </c>
      <c r="I150" s="31">
        <f t="shared" si="5"/>
        <v>97.47251434915364</v>
      </c>
      <c r="J150" s="31">
        <f t="shared" si="5"/>
        <v>89.17726898960578</v>
      </c>
    </row>
    <row r="151" spans="1:10" ht="45" customHeight="1">
      <c r="A151" s="39" t="s">
        <v>36</v>
      </c>
      <c r="B151" s="18" t="s">
        <v>99</v>
      </c>
      <c r="C151" s="23">
        <f>D151+E151+F151+G151</f>
        <v>1311</v>
      </c>
      <c r="D151" s="31"/>
      <c r="E151" s="25">
        <v>1311</v>
      </c>
      <c r="F151" s="31"/>
      <c r="G151" s="31"/>
      <c r="H151" s="26"/>
      <c r="I151" s="26"/>
      <c r="J151" s="26"/>
    </row>
    <row r="152" spans="1:10" ht="21" customHeight="1">
      <c r="A152" s="40"/>
      <c r="B152" s="18" t="s">
        <v>100</v>
      </c>
      <c r="C152" s="23">
        <f>D152+E152+F152+G152</f>
        <v>1311</v>
      </c>
      <c r="D152" s="31"/>
      <c r="E152" s="25">
        <v>1311</v>
      </c>
      <c r="F152" s="31"/>
      <c r="G152" s="31"/>
      <c r="H152" s="26"/>
      <c r="I152" s="26"/>
      <c r="J152" s="26"/>
    </row>
    <row r="153" spans="1:10" ht="20.25" customHeight="1">
      <c r="A153" s="41"/>
      <c r="B153" s="18" t="s">
        <v>101</v>
      </c>
      <c r="C153" s="23">
        <f>C152/C151*100</f>
        <v>100</v>
      </c>
      <c r="D153" s="31"/>
      <c r="E153" s="25">
        <f>E152/E151*100</f>
        <v>100</v>
      </c>
      <c r="F153" s="31"/>
      <c r="G153" s="31"/>
      <c r="H153" s="26"/>
      <c r="I153" s="26"/>
      <c r="J153" s="26"/>
    </row>
    <row r="154" spans="1:10" ht="15" customHeight="1">
      <c r="A154" s="39" t="s">
        <v>37</v>
      </c>
      <c r="B154" s="18" t="s">
        <v>99</v>
      </c>
      <c r="C154" s="23">
        <f>D154+E154+F154+G154</f>
        <v>900</v>
      </c>
      <c r="D154" s="31"/>
      <c r="E154" s="25">
        <v>900</v>
      </c>
      <c r="F154" s="25"/>
      <c r="G154" s="31"/>
      <c r="H154" s="26"/>
      <c r="I154" s="26"/>
      <c r="J154" s="25"/>
    </row>
    <row r="155" spans="1:10" ht="19.5" customHeight="1">
      <c r="A155" s="40"/>
      <c r="B155" s="18" t="s">
        <v>100</v>
      </c>
      <c r="C155" s="23">
        <f>D155+E155+F155+G155</f>
        <v>823.7</v>
      </c>
      <c r="D155" s="31"/>
      <c r="E155" s="25">
        <v>823.7</v>
      </c>
      <c r="F155" s="25"/>
      <c r="G155" s="31"/>
      <c r="H155" s="26"/>
      <c r="I155" s="26"/>
      <c r="J155" s="25"/>
    </row>
    <row r="156" spans="1:10" ht="39.75" customHeight="1">
      <c r="A156" s="41"/>
      <c r="B156" s="18" t="s">
        <v>101</v>
      </c>
      <c r="C156" s="23">
        <f>C155/C154*100</f>
        <v>91.52222222222223</v>
      </c>
      <c r="D156" s="31"/>
      <c r="E156" s="25">
        <f>E155/E154*100</f>
        <v>91.52222222222223</v>
      </c>
      <c r="F156" s="25"/>
      <c r="G156" s="31"/>
      <c r="H156" s="26"/>
      <c r="I156" s="26"/>
      <c r="J156" s="26"/>
    </row>
    <row r="157" spans="1:10" ht="15" customHeight="1">
      <c r="A157" s="42" t="s">
        <v>38</v>
      </c>
      <c r="B157" s="18" t="s">
        <v>99</v>
      </c>
      <c r="C157" s="23">
        <f aca="true" t="shared" si="6" ref="C157:C208">D157+E157+F157+G157+H157+I157+J157</f>
        <v>10441.3</v>
      </c>
      <c r="D157" s="31"/>
      <c r="E157" s="25"/>
      <c r="F157" s="31"/>
      <c r="G157" s="31"/>
      <c r="H157" s="26"/>
      <c r="I157" s="25">
        <v>10441.3</v>
      </c>
      <c r="J157" s="26"/>
    </row>
    <row r="158" spans="1:10" ht="24" customHeight="1">
      <c r="A158" s="43"/>
      <c r="B158" s="18" t="s">
        <v>100</v>
      </c>
      <c r="C158" s="23">
        <f t="shared" si="6"/>
        <v>9428.1</v>
      </c>
      <c r="D158" s="31"/>
      <c r="E158" s="25"/>
      <c r="F158" s="31"/>
      <c r="G158" s="31"/>
      <c r="H158" s="26"/>
      <c r="I158" s="25">
        <v>9428.1</v>
      </c>
      <c r="J158" s="26"/>
    </row>
    <row r="159" spans="1:10" ht="20.25" customHeight="1">
      <c r="A159" s="44"/>
      <c r="B159" s="18" t="s">
        <v>101</v>
      </c>
      <c r="C159" s="23">
        <f>C158/C157*100</f>
        <v>90.29622748125234</v>
      </c>
      <c r="D159" s="25"/>
      <c r="E159" s="25"/>
      <c r="F159" s="31"/>
      <c r="G159" s="31"/>
      <c r="H159" s="26"/>
      <c r="I159" s="25">
        <f>I158/I157%</f>
        <v>90.29622748125234</v>
      </c>
      <c r="J159" s="26"/>
    </row>
    <row r="160" spans="1:10" ht="25.5" customHeight="1">
      <c r="A160" s="42" t="s">
        <v>52</v>
      </c>
      <c r="B160" s="18" t="s">
        <v>99</v>
      </c>
      <c r="C160" s="23">
        <f t="shared" si="6"/>
        <v>7105</v>
      </c>
      <c r="D160" s="31"/>
      <c r="E160" s="25">
        <v>7105</v>
      </c>
      <c r="F160" s="31"/>
      <c r="G160" s="31"/>
      <c r="H160" s="26"/>
      <c r="I160" s="25">
        <v>0</v>
      </c>
      <c r="J160" s="26"/>
    </row>
    <row r="161" spans="1:10" ht="27" customHeight="1">
      <c r="A161" s="43"/>
      <c r="B161" s="18" t="s">
        <v>100</v>
      </c>
      <c r="C161" s="23">
        <f t="shared" si="6"/>
        <v>7105</v>
      </c>
      <c r="D161" s="31"/>
      <c r="E161" s="25">
        <v>7105</v>
      </c>
      <c r="F161" s="31"/>
      <c r="G161" s="31"/>
      <c r="H161" s="26"/>
      <c r="I161" s="25"/>
      <c r="J161" s="26"/>
    </row>
    <row r="162" spans="1:10" ht="14.25" customHeight="1">
      <c r="A162" s="44"/>
      <c r="B162" s="18" t="s">
        <v>101</v>
      </c>
      <c r="C162" s="23">
        <f>C161/C160*100</f>
        <v>100</v>
      </c>
      <c r="D162" s="25"/>
      <c r="E162" s="25">
        <f>E161/E160*100</f>
        <v>100</v>
      </c>
      <c r="F162" s="31"/>
      <c r="G162" s="31"/>
      <c r="H162" s="26"/>
      <c r="I162" s="25"/>
      <c r="J162" s="26"/>
    </row>
    <row r="163" spans="1:10" ht="20.25" customHeight="1">
      <c r="A163" s="42" t="s">
        <v>54</v>
      </c>
      <c r="B163" s="18" t="s">
        <v>99</v>
      </c>
      <c r="C163" s="23">
        <f t="shared" si="6"/>
        <v>97497.8</v>
      </c>
      <c r="D163" s="25"/>
      <c r="E163" s="25">
        <v>6872.7</v>
      </c>
      <c r="F163" s="31"/>
      <c r="G163" s="31"/>
      <c r="H163" s="26"/>
      <c r="I163" s="25"/>
      <c r="J163" s="25">
        <v>90625.1</v>
      </c>
    </row>
    <row r="164" spans="1:10" ht="24.75" customHeight="1">
      <c r="A164" s="43"/>
      <c r="B164" s="18" t="s">
        <v>100</v>
      </c>
      <c r="C164" s="23">
        <f t="shared" si="6"/>
        <v>80354.4</v>
      </c>
      <c r="D164" s="25"/>
      <c r="E164" s="25">
        <v>6872.7</v>
      </c>
      <c r="F164" s="31"/>
      <c r="G164" s="31"/>
      <c r="H164" s="26"/>
      <c r="I164" s="25"/>
      <c r="J164" s="25">
        <v>73481.7</v>
      </c>
    </row>
    <row r="165" spans="1:10" ht="24.75" customHeight="1">
      <c r="A165" s="44"/>
      <c r="B165" s="18" t="s">
        <v>101</v>
      </c>
      <c r="C165" s="23">
        <f>C164/C163*100</f>
        <v>82.41662888803644</v>
      </c>
      <c r="D165" s="25"/>
      <c r="E165" s="25">
        <f>E164/E163*100</f>
        <v>100</v>
      </c>
      <c r="F165" s="31"/>
      <c r="G165" s="31"/>
      <c r="H165" s="26"/>
      <c r="I165" s="25"/>
      <c r="J165" s="25">
        <f>J164/J163*100</f>
        <v>81.0831657013344</v>
      </c>
    </row>
    <row r="166" spans="1:10" ht="23.25" customHeight="1">
      <c r="A166" s="42" t="s">
        <v>53</v>
      </c>
      <c r="B166" s="18" t="s">
        <v>99</v>
      </c>
      <c r="C166" s="23">
        <f t="shared" si="6"/>
        <v>189890.2</v>
      </c>
      <c r="D166" s="25"/>
      <c r="E166" s="25"/>
      <c r="F166" s="31"/>
      <c r="G166" s="31"/>
      <c r="H166" s="26"/>
      <c r="I166" s="25"/>
      <c r="J166" s="25">
        <v>189890.2</v>
      </c>
    </row>
    <row r="167" spans="1:10" ht="21" customHeight="1">
      <c r="A167" s="43"/>
      <c r="B167" s="18" t="s">
        <v>100</v>
      </c>
      <c r="C167" s="23">
        <f t="shared" si="6"/>
        <v>189890.2</v>
      </c>
      <c r="D167" s="25"/>
      <c r="E167" s="25"/>
      <c r="F167" s="31"/>
      <c r="G167" s="31"/>
      <c r="H167" s="26"/>
      <c r="I167" s="25"/>
      <c r="J167" s="25">
        <v>189890.2</v>
      </c>
    </row>
    <row r="168" spans="1:10" ht="24.75" customHeight="1">
      <c r="A168" s="44"/>
      <c r="B168" s="18" t="s">
        <v>101</v>
      </c>
      <c r="C168" s="23">
        <f>C167/C166*100</f>
        <v>100</v>
      </c>
      <c r="D168" s="25"/>
      <c r="E168" s="25"/>
      <c r="F168" s="31"/>
      <c r="G168" s="31"/>
      <c r="H168" s="26"/>
      <c r="I168" s="25"/>
      <c r="J168" s="25">
        <f>J167/J166*100</f>
        <v>100</v>
      </c>
    </row>
    <row r="169" spans="1:10" ht="16.5" customHeight="1">
      <c r="A169" s="42" t="s">
        <v>97</v>
      </c>
      <c r="B169" s="18" t="s">
        <v>99</v>
      </c>
      <c r="C169" s="23">
        <f t="shared" si="6"/>
        <v>61275</v>
      </c>
      <c r="D169" s="25"/>
      <c r="E169" s="25"/>
      <c r="F169" s="25">
        <v>61275</v>
      </c>
      <c r="G169" s="31"/>
      <c r="H169" s="26"/>
      <c r="I169" s="25"/>
      <c r="J169" s="26"/>
    </row>
    <row r="170" spans="1:10" ht="23.25" customHeight="1">
      <c r="A170" s="43"/>
      <c r="B170" s="18" t="s">
        <v>100</v>
      </c>
      <c r="C170" s="23">
        <f t="shared" si="6"/>
        <v>0</v>
      </c>
      <c r="D170" s="25"/>
      <c r="E170" s="25"/>
      <c r="F170" s="25">
        <v>0</v>
      </c>
      <c r="G170" s="31"/>
      <c r="H170" s="26"/>
      <c r="I170" s="25"/>
      <c r="J170" s="26"/>
    </row>
    <row r="171" spans="1:10" ht="24" customHeight="1">
      <c r="A171" s="44"/>
      <c r="B171" s="18" t="s">
        <v>101</v>
      </c>
      <c r="C171" s="23">
        <f>C170/C169*100</f>
        <v>0</v>
      </c>
      <c r="D171" s="25"/>
      <c r="E171" s="25"/>
      <c r="F171" s="25">
        <f>F170/F169*100</f>
        <v>0</v>
      </c>
      <c r="G171" s="31"/>
      <c r="H171" s="26"/>
      <c r="I171" s="25"/>
      <c r="J171" s="26"/>
    </row>
    <row r="172" spans="1:10" ht="22.5" customHeight="1">
      <c r="A172" s="42" t="s">
        <v>91</v>
      </c>
      <c r="B172" s="18" t="s">
        <v>99</v>
      </c>
      <c r="C172" s="23">
        <f t="shared" si="6"/>
        <v>6107.1</v>
      </c>
      <c r="D172" s="25"/>
      <c r="E172" s="25"/>
      <c r="F172" s="32"/>
      <c r="G172" s="31"/>
      <c r="H172" s="32"/>
      <c r="I172" s="25"/>
      <c r="J172" s="25">
        <v>6107.1</v>
      </c>
    </row>
    <row r="173" spans="1:10" ht="26.25" customHeight="1">
      <c r="A173" s="43"/>
      <c r="B173" s="18" t="s">
        <v>100</v>
      </c>
      <c r="C173" s="23">
        <f t="shared" si="6"/>
        <v>6107.1</v>
      </c>
      <c r="D173" s="25"/>
      <c r="E173" s="25"/>
      <c r="F173" s="32"/>
      <c r="G173" s="31"/>
      <c r="H173" s="26"/>
      <c r="I173" s="25"/>
      <c r="J173" s="20">
        <v>6107.1</v>
      </c>
    </row>
    <row r="174" spans="1:10" ht="19.5" customHeight="1">
      <c r="A174" s="44"/>
      <c r="B174" s="18" t="s">
        <v>101</v>
      </c>
      <c r="C174" s="23">
        <f>C173/C172*100</f>
        <v>100</v>
      </c>
      <c r="D174" s="25"/>
      <c r="E174" s="25"/>
      <c r="F174" s="32"/>
      <c r="G174" s="31"/>
      <c r="H174" s="26"/>
      <c r="I174" s="25"/>
      <c r="J174" s="25">
        <f>J173/J172*100</f>
        <v>100</v>
      </c>
    </row>
    <row r="175" spans="1:10" ht="16.5" customHeight="1">
      <c r="A175" s="42" t="s">
        <v>55</v>
      </c>
      <c r="B175" s="18" t="s">
        <v>99</v>
      </c>
      <c r="C175" s="23">
        <f t="shared" si="6"/>
        <v>301</v>
      </c>
      <c r="D175" s="25"/>
      <c r="E175" s="25">
        <v>301</v>
      </c>
      <c r="F175" s="25"/>
      <c r="G175" s="25"/>
      <c r="H175" s="26"/>
      <c r="I175" s="25"/>
      <c r="J175" s="26"/>
    </row>
    <row r="176" spans="1:10" ht="27.75" customHeight="1">
      <c r="A176" s="95"/>
      <c r="B176" s="18" t="s">
        <v>100</v>
      </c>
      <c r="C176" s="23">
        <f t="shared" si="6"/>
        <v>301</v>
      </c>
      <c r="D176" s="25"/>
      <c r="E176" s="25">
        <v>301</v>
      </c>
      <c r="F176" s="25"/>
      <c r="G176" s="25"/>
      <c r="H176" s="26"/>
      <c r="I176" s="25"/>
      <c r="J176" s="26"/>
    </row>
    <row r="177" spans="1:10" ht="39.75" customHeight="1">
      <c r="A177" s="96"/>
      <c r="B177" s="18" t="s">
        <v>101</v>
      </c>
      <c r="C177" s="23">
        <f>C176/C175*100</f>
        <v>100</v>
      </c>
      <c r="D177" s="25"/>
      <c r="E177" s="25">
        <f>E176/E175*100</f>
        <v>100</v>
      </c>
      <c r="F177" s="25"/>
      <c r="G177" s="25"/>
      <c r="H177" s="26"/>
      <c r="I177" s="25"/>
      <c r="J177" s="37"/>
    </row>
    <row r="178" spans="1:10" ht="16.5" customHeight="1">
      <c r="A178" s="42" t="s">
        <v>56</v>
      </c>
      <c r="B178" s="18" t="s">
        <v>99</v>
      </c>
      <c r="C178" s="23">
        <f t="shared" si="6"/>
        <v>1600.7</v>
      </c>
      <c r="D178" s="25"/>
      <c r="E178" s="25"/>
      <c r="F178" s="25">
        <v>1600.7</v>
      </c>
      <c r="G178" s="25"/>
      <c r="H178" s="26"/>
      <c r="I178" s="25"/>
      <c r="J178" s="37"/>
    </row>
    <row r="179" spans="1:10" ht="25.5" customHeight="1">
      <c r="A179" s="43"/>
      <c r="B179" s="18" t="s">
        <v>100</v>
      </c>
      <c r="C179" s="23">
        <f t="shared" si="6"/>
        <v>1600.7</v>
      </c>
      <c r="D179" s="25"/>
      <c r="E179" s="25"/>
      <c r="F179" s="25">
        <v>1600.7</v>
      </c>
      <c r="G179" s="25"/>
      <c r="H179" s="26"/>
      <c r="I179" s="25"/>
      <c r="J179" s="37"/>
    </row>
    <row r="180" spans="1:10" ht="27" customHeight="1">
      <c r="A180" s="44"/>
      <c r="B180" s="18" t="s">
        <v>101</v>
      </c>
      <c r="C180" s="23">
        <f>C179/C178*100</f>
        <v>100</v>
      </c>
      <c r="D180" s="25"/>
      <c r="E180" s="25"/>
      <c r="F180" s="25">
        <f>F179/F178*100</f>
        <v>100</v>
      </c>
      <c r="G180" s="25"/>
      <c r="H180" s="26"/>
      <c r="I180" s="25"/>
      <c r="J180" s="37"/>
    </row>
    <row r="181" spans="1:10" ht="16.5" customHeight="1">
      <c r="A181" s="45" t="s">
        <v>57</v>
      </c>
      <c r="B181" s="18" t="s">
        <v>99</v>
      </c>
      <c r="C181" s="23">
        <f t="shared" si="6"/>
        <v>3498</v>
      </c>
      <c r="D181" s="25"/>
      <c r="E181" s="25"/>
      <c r="F181" s="25"/>
      <c r="G181" s="25"/>
      <c r="H181" s="26"/>
      <c r="I181" s="25"/>
      <c r="J181" s="25">
        <v>3498</v>
      </c>
    </row>
    <row r="182" spans="1:10" ht="21.75" customHeight="1">
      <c r="A182" s="45"/>
      <c r="B182" s="18" t="s">
        <v>100</v>
      </c>
      <c r="C182" s="23">
        <f t="shared" si="6"/>
        <v>2585.8</v>
      </c>
      <c r="D182" s="25"/>
      <c r="E182" s="25"/>
      <c r="F182" s="25"/>
      <c r="G182" s="25"/>
      <c r="H182" s="26"/>
      <c r="I182" s="25"/>
      <c r="J182" s="38">
        <v>2585.8</v>
      </c>
    </row>
    <row r="183" spans="1:10" ht="25.5" customHeight="1">
      <c r="A183" s="45"/>
      <c r="B183" s="18" t="s">
        <v>101</v>
      </c>
      <c r="C183" s="23">
        <f>C182/C181*100</f>
        <v>73.92224128073185</v>
      </c>
      <c r="D183" s="25"/>
      <c r="E183" s="25"/>
      <c r="F183" s="25"/>
      <c r="G183" s="25"/>
      <c r="H183" s="26"/>
      <c r="I183" s="25"/>
      <c r="J183" s="25">
        <f>J182/J181*100</f>
        <v>73.92224128073185</v>
      </c>
    </row>
    <row r="184" spans="1:10" ht="16.5" customHeight="1">
      <c r="A184" s="42" t="s">
        <v>59</v>
      </c>
      <c r="B184" s="18" t="s">
        <v>99</v>
      </c>
      <c r="C184" s="23">
        <f t="shared" si="6"/>
        <v>73615</v>
      </c>
      <c r="D184" s="25"/>
      <c r="E184" s="25"/>
      <c r="F184" s="25"/>
      <c r="G184" s="25"/>
      <c r="H184" s="26"/>
      <c r="I184" s="25"/>
      <c r="J184" s="25">
        <v>73615</v>
      </c>
    </row>
    <row r="185" spans="1:10" ht="21" customHeight="1">
      <c r="A185" s="43"/>
      <c r="B185" s="18" t="s">
        <v>100</v>
      </c>
      <c r="C185" s="23">
        <f t="shared" si="6"/>
        <v>69964.8</v>
      </c>
      <c r="D185" s="25"/>
      <c r="E185" s="25"/>
      <c r="F185" s="25"/>
      <c r="G185" s="25"/>
      <c r="H185" s="26"/>
      <c r="I185" s="25"/>
      <c r="J185" s="38">
        <v>69964.8</v>
      </c>
    </row>
    <row r="186" spans="1:10" ht="24" customHeight="1">
      <c r="A186" s="44"/>
      <c r="B186" s="18" t="s">
        <v>101</v>
      </c>
      <c r="C186" s="23">
        <f>C185/C184*100</f>
        <v>95.04149969435576</v>
      </c>
      <c r="D186" s="25"/>
      <c r="E186" s="25"/>
      <c r="F186" s="25"/>
      <c r="G186" s="25"/>
      <c r="H186" s="26"/>
      <c r="I186" s="25"/>
      <c r="J186" s="25">
        <f>J185/J184*100</f>
        <v>95.04149969435576</v>
      </c>
    </row>
    <row r="187" spans="1:10" ht="16.5" customHeight="1">
      <c r="A187" s="42" t="s">
        <v>60</v>
      </c>
      <c r="B187" s="18" t="s">
        <v>99</v>
      </c>
      <c r="C187" s="23">
        <f t="shared" si="6"/>
        <v>9786.2</v>
      </c>
      <c r="D187" s="25"/>
      <c r="E187" s="25"/>
      <c r="F187" s="25">
        <v>9786.2</v>
      </c>
      <c r="G187" s="25"/>
      <c r="H187" s="26"/>
      <c r="I187" s="25"/>
      <c r="J187" s="35"/>
    </row>
    <row r="188" spans="1:10" ht="24" customHeight="1">
      <c r="A188" s="43"/>
      <c r="B188" s="18" t="s">
        <v>100</v>
      </c>
      <c r="C188" s="23">
        <f t="shared" si="6"/>
        <v>9786.2</v>
      </c>
      <c r="D188" s="25"/>
      <c r="E188" s="25"/>
      <c r="F188" s="25">
        <v>9786.2</v>
      </c>
      <c r="G188" s="25"/>
      <c r="H188" s="26"/>
      <c r="I188" s="25"/>
      <c r="J188" s="35"/>
    </row>
    <row r="189" spans="1:10" ht="26.25" customHeight="1">
      <c r="A189" s="44"/>
      <c r="B189" s="18" t="s">
        <v>101</v>
      </c>
      <c r="C189" s="23">
        <f>C188/C187*100</f>
        <v>100</v>
      </c>
      <c r="D189" s="25"/>
      <c r="E189" s="25"/>
      <c r="F189" s="25">
        <f>F188/F187*100</f>
        <v>100</v>
      </c>
      <c r="G189" s="31"/>
      <c r="H189" s="26"/>
      <c r="I189" s="25"/>
      <c r="J189" s="35"/>
    </row>
    <row r="190" spans="1:10" ht="16.5" customHeight="1">
      <c r="A190" s="42" t="s">
        <v>87</v>
      </c>
      <c r="B190" s="18" t="s">
        <v>99</v>
      </c>
      <c r="C190" s="23">
        <f t="shared" si="6"/>
        <v>18616.7</v>
      </c>
      <c r="D190" s="25"/>
      <c r="E190" s="25"/>
      <c r="F190" s="32"/>
      <c r="G190" s="31"/>
      <c r="H190" s="26"/>
      <c r="I190" s="25"/>
      <c r="J190" s="25">
        <v>18616.7</v>
      </c>
    </row>
    <row r="191" spans="1:10" ht="25.5" customHeight="1">
      <c r="A191" s="43"/>
      <c r="B191" s="18" t="s">
        <v>100</v>
      </c>
      <c r="C191" s="23">
        <f t="shared" si="6"/>
        <v>18616.7</v>
      </c>
      <c r="D191" s="25"/>
      <c r="E191" s="25"/>
      <c r="F191" s="32"/>
      <c r="G191" s="31"/>
      <c r="H191" s="26"/>
      <c r="I191" s="25"/>
      <c r="J191" s="25">
        <v>18616.7</v>
      </c>
    </row>
    <row r="192" spans="1:10" ht="24.75" customHeight="1">
      <c r="A192" s="44"/>
      <c r="B192" s="18" t="s">
        <v>101</v>
      </c>
      <c r="C192" s="23">
        <f>C191/C190*100</f>
        <v>100</v>
      </c>
      <c r="D192" s="25"/>
      <c r="E192" s="25"/>
      <c r="F192" s="32"/>
      <c r="G192" s="31"/>
      <c r="H192" s="26"/>
      <c r="I192" s="25"/>
      <c r="J192" s="25">
        <f>J191/J190*100</f>
        <v>100</v>
      </c>
    </row>
    <row r="193" spans="1:10" ht="16.5" customHeight="1">
      <c r="A193" s="42" t="s">
        <v>90</v>
      </c>
      <c r="B193" s="18" t="s">
        <v>99</v>
      </c>
      <c r="C193" s="23">
        <f>D193+E193+F193+G193+H193+I193+J193</f>
        <v>188.1</v>
      </c>
      <c r="D193" s="25"/>
      <c r="E193" s="25"/>
      <c r="F193" s="32"/>
      <c r="G193" s="31"/>
      <c r="H193" s="26"/>
      <c r="I193" s="25"/>
      <c r="J193" s="33">
        <v>188.1</v>
      </c>
    </row>
    <row r="194" spans="1:10" ht="21" customHeight="1">
      <c r="A194" s="43"/>
      <c r="B194" s="18" t="s">
        <v>100</v>
      </c>
      <c r="C194" s="23">
        <f>D194+E194+F194+G194+H194+I194+J194</f>
        <v>171.8</v>
      </c>
      <c r="D194" s="25"/>
      <c r="E194" s="25"/>
      <c r="F194" s="32"/>
      <c r="G194" s="31"/>
      <c r="H194" s="26"/>
      <c r="I194" s="25"/>
      <c r="J194" s="25">
        <v>171.8</v>
      </c>
    </row>
    <row r="195" spans="1:10" ht="24" customHeight="1">
      <c r="A195" s="44"/>
      <c r="B195" s="18" t="s">
        <v>101</v>
      </c>
      <c r="C195" s="23">
        <f>C194/C193*100</f>
        <v>91.3343965975545</v>
      </c>
      <c r="D195" s="25"/>
      <c r="E195" s="25"/>
      <c r="F195" s="32"/>
      <c r="G195" s="31"/>
      <c r="H195" s="26"/>
      <c r="I195" s="25"/>
      <c r="J195" s="25">
        <f>J194/J193*100</f>
        <v>91.3343965975545</v>
      </c>
    </row>
    <row r="196" spans="1:10" ht="16.5" customHeight="1">
      <c r="A196" s="42" t="s">
        <v>61</v>
      </c>
      <c r="B196" s="18" t="s">
        <v>99</v>
      </c>
      <c r="C196" s="23">
        <f t="shared" si="6"/>
        <v>227330.8</v>
      </c>
      <c r="D196" s="25"/>
      <c r="E196" s="25"/>
      <c r="F196" s="25">
        <v>169945.8</v>
      </c>
      <c r="G196" s="31"/>
      <c r="H196" s="26"/>
      <c r="I196" s="25">
        <v>57385</v>
      </c>
      <c r="J196" s="35"/>
    </row>
    <row r="197" spans="1:10" ht="24" customHeight="1">
      <c r="A197" s="43"/>
      <c r="B197" s="18" t="s">
        <v>100</v>
      </c>
      <c r="C197" s="23">
        <f t="shared" si="6"/>
        <v>224346.6</v>
      </c>
      <c r="D197" s="25"/>
      <c r="E197" s="25"/>
      <c r="F197" s="32">
        <v>167662.7</v>
      </c>
      <c r="G197" s="31"/>
      <c r="H197" s="26"/>
      <c r="I197" s="25">
        <v>56683.9</v>
      </c>
      <c r="J197" s="35"/>
    </row>
    <row r="198" spans="1:10" ht="30.75" customHeight="1">
      <c r="A198" s="44"/>
      <c r="B198" s="18" t="s">
        <v>101</v>
      </c>
      <c r="C198" s="23">
        <f>C197/C196*100</f>
        <v>98.68728742431735</v>
      </c>
      <c r="D198" s="25"/>
      <c r="E198" s="25"/>
      <c r="F198" s="25">
        <f>F197/F196*100</f>
        <v>98.65657168344262</v>
      </c>
      <c r="G198" s="31"/>
      <c r="H198" s="26"/>
      <c r="I198" s="25">
        <f>I197/I196%</f>
        <v>98.77825215648689</v>
      </c>
      <c r="J198" s="35"/>
    </row>
    <row r="199" spans="1:10" ht="16.5" customHeight="1">
      <c r="A199" s="42" t="s">
        <v>76</v>
      </c>
      <c r="B199" s="18" t="s">
        <v>99</v>
      </c>
      <c r="C199" s="23">
        <f t="shared" si="6"/>
        <v>18653.8</v>
      </c>
      <c r="D199" s="25"/>
      <c r="E199" s="25"/>
      <c r="F199" s="32"/>
      <c r="G199" s="31"/>
      <c r="H199" s="26"/>
      <c r="I199" s="25"/>
      <c r="J199" s="25">
        <v>18653.8</v>
      </c>
    </row>
    <row r="200" spans="1:10" ht="24" customHeight="1">
      <c r="A200" s="43"/>
      <c r="B200" s="18" t="s">
        <v>100</v>
      </c>
      <c r="C200" s="23">
        <f t="shared" si="6"/>
        <v>18653.8</v>
      </c>
      <c r="D200" s="25"/>
      <c r="E200" s="25"/>
      <c r="F200" s="32"/>
      <c r="G200" s="31"/>
      <c r="H200" s="26"/>
      <c r="I200" s="25"/>
      <c r="J200" s="25">
        <v>18653.8</v>
      </c>
    </row>
    <row r="201" spans="1:10" ht="28.5" customHeight="1">
      <c r="A201" s="44"/>
      <c r="B201" s="18" t="s">
        <v>101</v>
      </c>
      <c r="C201" s="23">
        <f>C200/C199*100</f>
        <v>100</v>
      </c>
      <c r="D201" s="25"/>
      <c r="E201" s="25"/>
      <c r="F201" s="32"/>
      <c r="G201" s="31"/>
      <c r="H201" s="26"/>
      <c r="I201" s="25"/>
      <c r="J201" s="25">
        <f>J200/J199*100</f>
        <v>100</v>
      </c>
    </row>
    <row r="202" spans="1:10" ht="16.5" customHeight="1">
      <c r="A202" s="42" t="s">
        <v>78</v>
      </c>
      <c r="B202" s="18" t="s">
        <v>99</v>
      </c>
      <c r="C202" s="23">
        <f t="shared" si="6"/>
        <v>43805.7</v>
      </c>
      <c r="D202" s="25"/>
      <c r="E202" s="25"/>
      <c r="F202" s="32"/>
      <c r="G202" s="31"/>
      <c r="H202" s="26"/>
      <c r="I202" s="25"/>
      <c r="J202" s="25">
        <v>43805.7</v>
      </c>
    </row>
    <row r="203" spans="1:10" ht="22.5" customHeight="1">
      <c r="A203" s="43"/>
      <c r="B203" s="18" t="s">
        <v>100</v>
      </c>
      <c r="C203" s="23">
        <f t="shared" si="6"/>
        <v>43613.4</v>
      </c>
      <c r="D203" s="25"/>
      <c r="E203" s="25"/>
      <c r="F203" s="32"/>
      <c r="G203" s="31"/>
      <c r="H203" s="26"/>
      <c r="I203" s="25"/>
      <c r="J203" s="25">
        <v>43613.4</v>
      </c>
    </row>
    <row r="204" spans="1:10" ht="21" customHeight="1">
      <c r="A204" s="44"/>
      <c r="B204" s="18" t="s">
        <v>101</v>
      </c>
      <c r="C204" s="23">
        <f>C203/C202*100</f>
        <v>99.56101603216021</v>
      </c>
      <c r="D204" s="25"/>
      <c r="E204" s="25"/>
      <c r="F204" s="32"/>
      <c r="G204" s="31"/>
      <c r="H204" s="26"/>
      <c r="I204" s="25"/>
      <c r="J204" s="25">
        <f>J203/J202*100</f>
        <v>99.56101603216021</v>
      </c>
    </row>
    <row r="205" spans="1:10" ht="16.5" customHeight="1">
      <c r="A205" s="42" t="s">
        <v>62</v>
      </c>
      <c r="B205" s="18" t="s">
        <v>99</v>
      </c>
      <c r="C205" s="23">
        <f t="shared" si="6"/>
        <v>127996</v>
      </c>
      <c r="D205" s="25"/>
      <c r="E205" s="25"/>
      <c r="F205" s="32"/>
      <c r="G205" s="31"/>
      <c r="H205" s="26"/>
      <c r="I205" s="25"/>
      <c r="J205" s="25">
        <v>127996</v>
      </c>
    </row>
    <row r="206" spans="1:10" ht="30" customHeight="1">
      <c r="A206" s="43"/>
      <c r="B206" s="18" t="s">
        <v>100</v>
      </c>
      <c r="C206" s="23">
        <f t="shared" si="6"/>
        <v>76848.7</v>
      </c>
      <c r="D206" s="25"/>
      <c r="E206" s="25"/>
      <c r="F206" s="32"/>
      <c r="G206" s="31"/>
      <c r="H206" s="26"/>
      <c r="I206" s="25"/>
      <c r="J206" s="25">
        <v>76848.7</v>
      </c>
    </row>
    <row r="207" spans="1:10" ht="34.5" customHeight="1">
      <c r="A207" s="44"/>
      <c r="B207" s="18" t="s">
        <v>101</v>
      </c>
      <c r="C207" s="23">
        <f>C206/C205*100</f>
        <v>60.039923122597585</v>
      </c>
      <c r="D207" s="25"/>
      <c r="E207" s="25"/>
      <c r="F207" s="32"/>
      <c r="G207" s="31"/>
      <c r="H207" s="26"/>
      <c r="I207" s="25"/>
      <c r="J207" s="25">
        <f>J206/J205*100</f>
        <v>60.039923122597585</v>
      </c>
    </row>
    <row r="208" spans="1:10" ht="18" customHeight="1">
      <c r="A208" s="42" t="s">
        <v>63</v>
      </c>
      <c r="B208" s="18" t="s">
        <v>99</v>
      </c>
      <c r="C208" s="23">
        <f t="shared" si="6"/>
        <v>3459.7</v>
      </c>
      <c r="D208" s="25"/>
      <c r="E208" s="25"/>
      <c r="F208" s="32"/>
      <c r="G208" s="31"/>
      <c r="H208" s="26"/>
      <c r="I208" s="25"/>
      <c r="J208" s="25">
        <v>3459.7</v>
      </c>
    </row>
    <row r="209" spans="1:10" ht="24" customHeight="1">
      <c r="A209" s="43"/>
      <c r="B209" s="18" t="s">
        <v>100</v>
      </c>
      <c r="C209" s="23">
        <f aca="true" t="shared" si="7" ref="C209:C227">D209+E209+F209+G209+H209+I209+J209</f>
        <v>3459.7</v>
      </c>
      <c r="D209" s="25"/>
      <c r="E209" s="25"/>
      <c r="F209" s="32"/>
      <c r="G209" s="31"/>
      <c r="H209" s="26"/>
      <c r="I209" s="25"/>
      <c r="J209" s="25">
        <v>3459.7</v>
      </c>
    </row>
    <row r="210" spans="1:10" ht="15" customHeight="1">
      <c r="A210" s="44"/>
      <c r="B210" s="18" t="s">
        <v>101</v>
      </c>
      <c r="C210" s="23">
        <f>C209/C208*100</f>
        <v>100</v>
      </c>
      <c r="D210" s="25"/>
      <c r="E210" s="25"/>
      <c r="F210" s="32"/>
      <c r="G210" s="31"/>
      <c r="H210" s="26"/>
      <c r="I210" s="25"/>
      <c r="J210" s="25">
        <f>J209/J208*100</f>
        <v>100</v>
      </c>
    </row>
    <row r="211" spans="1:10" ht="34.5" customHeight="1">
      <c r="A211" s="42" t="s">
        <v>64</v>
      </c>
      <c r="B211" s="18" t="s">
        <v>99</v>
      </c>
      <c r="C211" s="23">
        <f t="shared" si="7"/>
        <v>66.5</v>
      </c>
      <c r="D211" s="25"/>
      <c r="E211" s="25"/>
      <c r="F211" s="32">
        <v>66.5</v>
      </c>
      <c r="G211" s="31"/>
      <c r="H211" s="26"/>
      <c r="I211" s="25"/>
      <c r="J211" s="36"/>
    </row>
    <row r="212" spans="1:10" ht="20.25" customHeight="1">
      <c r="A212" s="43"/>
      <c r="B212" s="18" t="s">
        <v>100</v>
      </c>
      <c r="C212" s="23">
        <f t="shared" si="7"/>
        <v>66.5</v>
      </c>
      <c r="D212" s="25"/>
      <c r="E212" s="25"/>
      <c r="F212" s="32">
        <v>66.5</v>
      </c>
      <c r="G212" s="31"/>
      <c r="H212" s="26"/>
      <c r="I212" s="25"/>
      <c r="J212" s="36"/>
    </row>
    <row r="213" spans="1:10" ht="20.25" customHeight="1">
      <c r="A213" s="44"/>
      <c r="B213" s="18" t="s">
        <v>101</v>
      </c>
      <c r="C213" s="23">
        <f>C212/C211*100</f>
        <v>100</v>
      </c>
      <c r="D213" s="25"/>
      <c r="E213" s="25"/>
      <c r="F213" s="25">
        <f>F212/F211*100</f>
        <v>100</v>
      </c>
      <c r="G213" s="31"/>
      <c r="H213" s="26"/>
      <c r="I213" s="25"/>
      <c r="J213" s="36"/>
    </row>
    <row r="214" spans="1:10" ht="18.75" customHeight="1">
      <c r="A214" s="42" t="s">
        <v>65</v>
      </c>
      <c r="B214" s="18" t="s">
        <v>99</v>
      </c>
      <c r="C214" s="23">
        <f t="shared" si="7"/>
        <v>162</v>
      </c>
      <c r="D214" s="25"/>
      <c r="E214" s="25">
        <v>162</v>
      </c>
      <c r="F214" s="32"/>
      <c r="G214" s="31"/>
      <c r="H214" s="26"/>
      <c r="I214" s="25"/>
      <c r="J214" s="36"/>
    </row>
    <row r="215" spans="1:10" ht="20.25" customHeight="1">
      <c r="A215" s="43"/>
      <c r="B215" s="18" t="s">
        <v>100</v>
      </c>
      <c r="C215" s="23">
        <f t="shared" si="7"/>
        <v>162</v>
      </c>
      <c r="D215" s="25"/>
      <c r="E215" s="25">
        <v>162</v>
      </c>
      <c r="F215" s="32"/>
      <c r="G215" s="31"/>
      <c r="H215" s="26"/>
      <c r="I215" s="25"/>
      <c r="J215" s="36"/>
    </row>
    <row r="216" spans="1:10" ht="24" customHeight="1">
      <c r="A216" s="44"/>
      <c r="B216" s="18" t="s">
        <v>101</v>
      </c>
      <c r="C216" s="23">
        <f>C215/C214*100</f>
        <v>100</v>
      </c>
      <c r="D216" s="25"/>
      <c r="E216" s="25">
        <f>E215/E214*100</f>
        <v>100</v>
      </c>
      <c r="F216" s="32"/>
      <c r="G216" s="31"/>
      <c r="H216" s="26"/>
      <c r="I216" s="25"/>
      <c r="J216" s="36"/>
    </row>
    <row r="217" spans="1:10" ht="22.5" customHeight="1">
      <c r="A217" s="42" t="s">
        <v>66</v>
      </c>
      <c r="B217" s="18" t="s">
        <v>99</v>
      </c>
      <c r="C217" s="23">
        <f t="shared" si="7"/>
        <v>8676.6</v>
      </c>
      <c r="D217" s="25"/>
      <c r="E217" s="25">
        <v>8676.6</v>
      </c>
      <c r="F217" s="32"/>
      <c r="G217" s="31"/>
      <c r="H217" s="26"/>
      <c r="I217" s="25"/>
      <c r="J217" s="36"/>
    </row>
    <row r="218" spans="1:10" ht="19.5" customHeight="1">
      <c r="A218" s="43"/>
      <c r="B218" s="18" t="s">
        <v>100</v>
      </c>
      <c r="C218" s="23">
        <f t="shared" si="7"/>
        <v>8676.6</v>
      </c>
      <c r="D218" s="25"/>
      <c r="E218" s="25">
        <v>8676.6</v>
      </c>
      <c r="F218" s="32"/>
      <c r="G218" s="31"/>
      <c r="H218" s="26"/>
      <c r="I218" s="25"/>
      <c r="J218" s="36"/>
    </row>
    <row r="219" spans="1:10" ht="21.75" customHeight="1">
      <c r="A219" s="44"/>
      <c r="B219" s="18" t="s">
        <v>101</v>
      </c>
      <c r="C219" s="23">
        <f>C218/C217*100</f>
        <v>100</v>
      </c>
      <c r="D219" s="25"/>
      <c r="E219" s="25">
        <f>E218/E217*100</f>
        <v>100</v>
      </c>
      <c r="F219" s="32"/>
      <c r="G219" s="31"/>
      <c r="H219" s="26"/>
      <c r="I219" s="25"/>
      <c r="J219" s="36"/>
    </row>
    <row r="220" spans="1:10" ht="14.25" customHeight="1">
      <c r="A220" s="39" t="s">
        <v>77</v>
      </c>
      <c r="B220" s="18" t="s">
        <v>99</v>
      </c>
      <c r="C220" s="23">
        <f t="shared" si="7"/>
        <v>35641.4</v>
      </c>
      <c r="D220" s="25"/>
      <c r="E220" s="25"/>
      <c r="F220" s="32"/>
      <c r="G220" s="31"/>
      <c r="H220" s="26"/>
      <c r="I220" s="25"/>
      <c r="J220" s="25">
        <v>35641.4</v>
      </c>
    </row>
    <row r="221" spans="1:10" ht="24" customHeight="1">
      <c r="A221" s="40"/>
      <c r="B221" s="18" t="s">
        <v>100</v>
      </c>
      <c r="C221" s="23">
        <f t="shared" si="7"/>
        <v>35455.4</v>
      </c>
      <c r="D221" s="25"/>
      <c r="E221" s="25"/>
      <c r="F221" s="32"/>
      <c r="G221" s="31"/>
      <c r="H221" s="26"/>
      <c r="I221" s="25"/>
      <c r="J221" s="25">
        <v>35455.4</v>
      </c>
    </row>
    <row r="222" spans="1:10" ht="15" customHeight="1">
      <c r="A222" s="41"/>
      <c r="B222" s="18" t="s">
        <v>101</v>
      </c>
      <c r="C222" s="23">
        <f>C221/C220*100</f>
        <v>99.47813497786282</v>
      </c>
      <c r="D222" s="25"/>
      <c r="E222" s="25"/>
      <c r="F222" s="32"/>
      <c r="G222" s="31"/>
      <c r="H222" s="26"/>
      <c r="I222" s="25"/>
      <c r="J222" s="25">
        <f>J221/J220*100</f>
        <v>99.47813497786282</v>
      </c>
    </row>
    <row r="223" spans="1:10" ht="15" customHeight="1">
      <c r="A223" s="39" t="s">
        <v>68</v>
      </c>
      <c r="B223" s="18" t="s">
        <v>99</v>
      </c>
      <c r="C223" s="23">
        <f t="shared" si="7"/>
        <v>1492.4</v>
      </c>
      <c r="D223" s="25">
        <v>1492.4</v>
      </c>
      <c r="E223" s="25"/>
      <c r="F223" s="32"/>
      <c r="G223" s="31"/>
      <c r="H223" s="26"/>
      <c r="I223" s="25"/>
      <c r="J223" s="36"/>
    </row>
    <row r="224" spans="1:10" ht="19.5" customHeight="1">
      <c r="A224" s="40"/>
      <c r="B224" s="18" t="s">
        <v>100</v>
      </c>
      <c r="C224" s="23">
        <f t="shared" si="7"/>
        <v>1491.6</v>
      </c>
      <c r="D224" s="25">
        <v>1491.6</v>
      </c>
      <c r="E224" s="25"/>
      <c r="F224" s="32"/>
      <c r="G224" s="31"/>
      <c r="H224" s="26"/>
      <c r="I224" s="25"/>
      <c r="J224" s="36"/>
    </row>
    <row r="225" spans="1:10" ht="15" customHeight="1">
      <c r="A225" s="41"/>
      <c r="B225" s="18" t="s">
        <v>101</v>
      </c>
      <c r="C225" s="23">
        <f>C224/C223*100</f>
        <v>99.94639506834628</v>
      </c>
      <c r="D225" s="25">
        <f>D224/D223%</f>
        <v>99.94639506834628</v>
      </c>
      <c r="E225" s="25"/>
      <c r="F225" s="32"/>
      <c r="G225" s="31"/>
      <c r="H225" s="26"/>
      <c r="I225" s="25"/>
      <c r="J225" s="36"/>
    </row>
    <row r="226" spans="1:10" ht="15" customHeight="1">
      <c r="A226" s="39" t="s">
        <v>70</v>
      </c>
      <c r="B226" s="18" t="s">
        <v>99</v>
      </c>
      <c r="C226" s="23">
        <f t="shared" si="7"/>
        <v>218</v>
      </c>
      <c r="D226" s="25">
        <v>218</v>
      </c>
      <c r="E226" s="25"/>
      <c r="F226" s="32"/>
      <c r="G226" s="31"/>
      <c r="H226" s="26"/>
      <c r="I226" s="25"/>
      <c r="J226" s="36"/>
    </row>
    <row r="227" spans="1:10" ht="24.75" customHeight="1">
      <c r="A227" s="40"/>
      <c r="B227" s="18" t="s">
        <v>100</v>
      </c>
      <c r="C227" s="23">
        <f t="shared" si="7"/>
        <v>218</v>
      </c>
      <c r="D227" s="25">
        <v>218</v>
      </c>
      <c r="E227" s="25"/>
      <c r="F227" s="32"/>
      <c r="G227" s="31"/>
      <c r="H227" s="26"/>
      <c r="I227" s="25"/>
      <c r="J227" s="36"/>
    </row>
    <row r="228" spans="1:10" ht="15" customHeight="1">
      <c r="A228" s="41"/>
      <c r="B228" s="18" t="s">
        <v>101</v>
      </c>
      <c r="C228" s="23">
        <f>C227/C226*100</f>
        <v>100</v>
      </c>
      <c r="D228" s="25">
        <f>D227/D226%</f>
        <v>99.99999999999999</v>
      </c>
      <c r="E228" s="25"/>
      <c r="F228" s="32"/>
      <c r="G228" s="31"/>
      <c r="H228" s="26"/>
      <c r="I228" s="25"/>
      <c r="J228" s="36"/>
    </row>
    <row r="229" spans="1:10" ht="15" customHeight="1">
      <c r="A229" s="39" t="s">
        <v>71</v>
      </c>
      <c r="B229" s="18" t="s">
        <v>99</v>
      </c>
      <c r="C229" s="23">
        <f aca="true" t="shared" si="8" ref="C229:C272">D229+E229+F229+G229+H229+I229+J229</f>
        <v>4141.2</v>
      </c>
      <c r="D229" s="25"/>
      <c r="E229" s="25">
        <v>4141.2</v>
      </c>
      <c r="F229" s="32"/>
      <c r="G229" s="31"/>
      <c r="H229" s="26"/>
      <c r="I229" s="25"/>
      <c r="J229" s="36"/>
    </row>
    <row r="230" spans="1:10" ht="22.5" customHeight="1">
      <c r="A230" s="40"/>
      <c r="B230" s="18" t="s">
        <v>100</v>
      </c>
      <c r="C230" s="23">
        <f t="shared" si="8"/>
        <v>4141.2</v>
      </c>
      <c r="D230" s="25"/>
      <c r="E230" s="25">
        <v>4141.2</v>
      </c>
      <c r="F230" s="32"/>
      <c r="G230" s="31"/>
      <c r="H230" s="26"/>
      <c r="I230" s="25"/>
      <c r="J230" s="36"/>
    </row>
    <row r="231" spans="1:10" ht="15" customHeight="1">
      <c r="A231" s="41"/>
      <c r="B231" s="18" t="s">
        <v>101</v>
      </c>
      <c r="C231" s="23">
        <f>C230/C229*100</f>
        <v>100</v>
      </c>
      <c r="D231" s="25"/>
      <c r="E231" s="25">
        <f>E230/E229*100</f>
        <v>100</v>
      </c>
      <c r="F231" s="32"/>
      <c r="G231" s="31"/>
      <c r="H231" s="26"/>
      <c r="I231" s="25"/>
      <c r="J231" s="36"/>
    </row>
    <row r="232" spans="1:10" ht="23.25" customHeight="1">
      <c r="A232" s="39" t="s">
        <v>72</v>
      </c>
      <c r="B232" s="18" t="s">
        <v>99</v>
      </c>
      <c r="C232" s="23">
        <f t="shared" si="8"/>
        <v>2578.5</v>
      </c>
      <c r="D232" s="25"/>
      <c r="E232" s="25">
        <v>2578.5</v>
      </c>
      <c r="F232" s="32"/>
      <c r="G232" s="31"/>
      <c r="H232" s="26"/>
      <c r="I232" s="25"/>
      <c r="J232" s="36"/>
    </row>
    <row r="233" spans="1:10" ht="23.25" customHeight="1">
      <c r="A233" s="40"/>
      <c r="B233" s="18" t="s">
        <v>100</v>
      </c>
      <c r="C233" s="23">
        <f t="shared" si="8"/>
        <v>2578.5</v>
      </c>
      <c r="D233" s="25"/>
      <c r="E233" s="25">
        <v>2578.5</v>
      </c>
      <c r="F233" s="32"/>
      <c r="G233" s="31"/>
      <c r="H233" s="26"/>
      <c r="I233" s="25"/>
      <c r="J233" s="36"/>
    </row>
    <row r="234" spans="1:10" ht="37.5" customHeight="1">
      <c r="A234" s="41"/>
      <c r="B234" s="18" t="s">
        <v>101</v>
      </c>
      <c r="C234" s="23">
        <f>C233/C232*100</f>
        <v>100</v>
      </c>
      <c r="D234" s="25"/>
      <c r="E234" s="25">
        <f>E233/E232*100</f>
        <v>100</v>
      </c>
      <c r="F234" s="32"/>
      <c r="G234" s="31"/>
      <c r="H234" s="26"/>
      <c r="I234" s="25"/>
      <c r="J234" s="36"/>
    </row>
    <row r="235" spans="1:10" ht="12.75" customHeight="1">
      <c r="A235" s="39" t="s">
        <v>73</v>
      </c>
      <c r="B235" s="18" t="s">
        <v>99</v>
      </c>
      <c r="C235" s="23">
        <f t="shared" si="8"/>
        <v>3617</v>
      </c>
      <c r="D235" s="25"/>
      <c r="E235" s="25">
        <v>3617</v>
      </c>
      <c r="F235" s="32"/>
      <c r="G235" s="31"/>
      <c r="H235" s="26"/>
      <c r="I235" s="25"/>
      <c r="J235" s="36"/>
    </row>
    <row r="236" spans="1:10" ht="24" customHeight="1">
      <c r="A236" s="40"/>
      <c r="B236" s="18" t="s">
        <v>100</v>
      </c>
      <c r="C236" s="23">
        <f t="shared" si="8"/>
        <v>0</v>
      </c>
      <c r="D236" s="25"/>
      <c r="E236" s="25">
        <v>0</v>
      </c>
      <c r="F236" s="32"/>
      <c r="G236" s="31"/>
      <c r="H236" s="26"/>
      <c r="I236" s="25"/>
      <c r="J236" s="36"/>
    </row>
    <row r="237" spans="1:10" ht="24.75" customHeight="1">
      <c r="A237" s="41"/>
      <c r="B237" s="18" t="s">
        <v>101</v>
      </c>
      <c r="C237" s="23">
        <f>C236/C235*100</f>
        <v>0</v>
      </c>
      <c r="D237" s="25"/>
      <c r="E237" s="25">
        <f>E236/E235*100</f>
        <v>0</v>
      </c>
      <c r="F237" s="32"/>
      <c r="G237" s="31"/>
      <c r="H237" s="26"/>
      <c r="I237" s="25"/>
      <c r="J237" s="36"/>
    </row>
    <row r="238" spans="1:10" ht="16.5" customHeight="1">
      <c r="A238" s="39" t="s">
        <v>74</v>
      </c>
      <c r="B238" s="18" t="s">
        <v>99</v>
      </c>
      <c r="C238" s="23">
        <f t="shared" si="8"/>
        <v>619</v>
      </c>
      <c r="D238" s="25"/>
      <c r="E238" s="25">
        <v>619</v>
      </c>
      <c r="F238" s="32"/>
      <c r="G238" s="31"/>
      <c r="H238" s="26"/>
      <c r="I238" s="25"/>
      <c r="J238" s="36"/>
    </row>
    <row r="239" spans="1:10" ht="25.5" customHeight="1">
      <c r="A239" s="40"/>
      <c r="B239" s="18" t="s">
        <v>100</v>
      </c>
      <c r="C239" s="23">
        <f t="shared" si="8"/>
        <v>0</v>
      </c>
      <c r="D239" s="25"/>
      <c r="E239" s="25">
        <v>0</v>
      </c>
      <c r="F239" s="32"/>
      <c r="G239" s="31"/>
      <c r="H239" s="26"/>
      <c r="I239" s="25"/>
      <c r="J239" s="36"/>
    </row>
    <row r="240" spans="1:10" ht="18.75" customHeight="1">
      <c r="A240" s="41"/>
      <c r="B240" s="18" t="s">
        <v>101</v>
      </c>
      <c r="C240" s="23">
        <f>C239/C238*100</f>
        <v>0</v>
      </c>
      <c r="D240" s="25"/>
      <c r="E240" s="25">
        <f>E239/E238*100</f>
        <v>0</v>
      </c>
      <c r="F240" s="32"/>
      <c r="G240" s="31"/>
      <c r="H240" s="26"/>
      <c r="I240" s="25"/>
      <c r="J240" s="36"/>
    </row>
    <row r="241" spans="1:10" ht="21.75" customHeight="1">
      <c r="A241" s="39" t="s">
        <v>75</v>
      </c>
      <c r="B241" s="18" t="s">
        <v>99</v>
      </c>
      <c r="C241" s="23">
        <f t="shared" si="8"/>
        <v>6468</v>
      </c>
      <c r="D241" s="25"/>
      <c r="E241" s="25">
        <v>6468</v>
      </c>
      <c r="F241" s="32"/>
      <c r="G241" s="31"/>
      <c r="H241" s="26"/>
      <c r="I241" s="25"/>
      <c r="J241" s="36"/>
    </row>
    <row r="242" spans="1:10" ht="24" customHeight="1">
      <c r="A242" s="40"/>
      <c r="B242" s="18" t="s">
        <v>100</v>
      </c>
      <c r="C242" s="23">
        <f t="shared" si="8"/>
        <v>6468</v>
      </c>
      <c r="D242" s="25"/>
      <c r="E242" s="25">
        <v>6468</v>
      </c>
      <c r="F242" s="32"/>
      <c r="G242" s="31"/>
      <c r="H242" s="26"/>
      <c r="I242" s="25"/>
      <c r="J242" s="36"/>
    </row>
    <row r="243" spans="1:10" ht="24" customHeight="1">
      <c r="A243" s="41"/>
      <c r="B243" s="18" t="s">
        <v>101</v>
      </c>
      <c r="C243" s="23">
        <f>C242/C241*100</f>
        <v>100</v>
      </c>
      <c r="D243" s="25"/>
      <c r="E243" s="25">
        <f>E242/E241*100</f>
        <v>100</v>
      </c>
      <c r="F243" s="32"/>
      <c r="G243" s="31"/>
      <c r="H243" s="26"/>
      <c r="I243" s="25"/>
      <c r="J243" s="36"/>
    </row>
    <row r="244" spans="1:10" ht="18" customHeight="1">
      <c r="A244" s="39" t="s">
        <v>80</v>
      </c>
      <c r="B244" s="18" t="s">
        <v>99</v>
      </c>
      <c r="C244" s="23">
        <f t="shared" si="8"/>
        <v>1500</v>
      </c>
      <c r="D244" s="25"/>
      <c r="E244" s="25">
        <v>1500</v>
      </c>
      <c r="F244" s="32"/>
      <c r="G244" s="31"/>
      <c r="H244" s="26"/>
      <c r="I244" s="25"/>
      <c r="J244" s="36"/>
    </row>
    <row r="245" spans="1:10" ht="24" customHeight="1">
      <c r="A245" s="40"/>
      <c r="B245" s="18" t="s">
        <v>100</v>
      </c>
      <c r="C245" s="23">
        <f t="shared" si="8"/>
        <v>957</v>
      </c>
      <c r="D245" s="25"/>
      <c r="E245" s="25">
        <v>957</v>
      </c>
      <c r="F245" s="32"/>
      <c r="G245" s="31"/>
      <c r="H245" s="26"/>
      <c r="I245" s="25"/>
      <c r="J245" s="36"/>
    </row>
    <row r="246" spans="1:10" ht="25.5" customHeight="1">
      <c r="A246" s="41"/>
      <c r="B246" s="18" t="s">
        <v>101</v>
      </c>
      <c r="C246" s="23">
        <f>C245/C244*100</f>
        <v>63.800000000000004</v>
      </c>
      <c r="D246" s="25"/>
      <c r="E246" s="25">
        <f>E245/E244*100</f>
        <v>63.800000000000004</v>
      </c>
      <c r="F246" s="32"/>
      <c r="G246" s="31"/>
      <c r="H246" s="26"/>
      <c r="I246" s="25"/>
      <c r="J246" s="36"/>
    </row>
    <row r="247" spans="1:10" ht="18" customHeight="1">
      <c r="A247" s="39" t="s">
        <v>81</v>
      </c>
      <c r="B247" s="18" t="s">
        <v>99</v>
      </c>
      <c r="C247" s="23">
        <f t="shared" si="8"/>
        <v>12434.7</v>
      </c>
      <c r="D247" s="25"/>
      <c r="E247" s="25">
        <v>12434.7</v>
      </c>
      <c r="F247" s="32"/>
      <c r="G247" s="31"/>
      <c r="H247" s="26"/>
      <c r="I247" s="25"/>
      <c r="J247" s="36"/>
    </row>
    <row r="248" spans="1:10" ht="23.25" customHeight="1">
      <c r="A248" s="40"/>
      <c r="B248" s="18" t="s">
        <v>100</v>
      </c>
      <c r="C248" s="23">
        <f t="shared" si="8"/>
        <v>12434.7</v>
      </c>
      <c r="D248" s="25"/>
      <c r="E248" s="25">
        <v>12434.7</v>
      </c>
      <c r="F248" s="32"/>
      <c r="G248" s="31"/>
      <c r="H248" s="26"/>
      <c r="I248" s="25"/>
      <c r="J248" s="36"/>
    </row>
    <row r="249" spans="1:10" ht="25.5" customHeight="1">
      <c r="A249" s="41"/>
      <c r="B249" s="18" t="s">
        <v>101</v>
      </c>
      <c r="C249" s="23">
        <f>C248/C247*100</f>
        <v>100</v>
      </c>
      <c r="D249" s="25"/>
      <c r="E249" s="25">
        <f>E248/E247*100</f>
        <v>100</v>
      </c>
      <c r="F249" s="32"/>
      <c r="G249" s="31"/>
      <c r="H249" s="26"/>
      <c r="I249" s="25"/>
      <c r="J249" s="36"/>
    </row>
    <row r="250" spans="1:10" ht="18" customHeight="1">
      <c r="A250" s="39" t="s">
        <v>82</v>
      </c>
      <c r="B250" s="18" t="s">
        <v>99</v>
      </c>
      <c r="C250" s="23">
        <f t="shared" si="8"/>
        <v>7648.6</v>
      </c>
      <c r="D250" s="25"/>
      <c r="E250" s="25"/>
      <c r="F250" s="32"/>
      <c r="G250" s="31"/>
      <c r="H250" s="25">
        <v>7648.6</v>
      </c>
      <c r="I250" s="25"/>
      <c r="J250" s="36"/>
    </row>
    <row r="251" spans="1:10" ht="27" customHeight="1">
      <c r="A251" s="40"/>
      <c r="B251" s="18" t="s">
        <v>100</v>
      </c>
      <c r="C251" s="23">
        <f t="shared" si="8"/>
        <v>7648.6</v>
      </c>
      <c r="D251" s="25"/>
      <c r="E251" s="25"/>
      <c r="F251" s="32"/>
      <c r="G251" s="31"/>
      <c r="H251" s="25">
        <v>7648.6</v>
      </c>
      <c r="I251" s="25"/>
      <c r="J251" s="36"/>
    </row>
    <row r="252" spans="1:10" ht="22.5" customHeight="1">
      <c r="A252" s="41"/>
      <c r="B252" s="18" t="s">
        <v>101</v>
      </c>
      <c r="C252" s="23">
        <f>C251/C250*100</f>
        <v>100</v>
      </c>
      <c r="D252" s="25"/>
      <c r="E252" s="25"/>
      <c r="F252" s="32"/>
      <c r="G252" s="31"/>
      <c r="H252" s="25">
        <f>H250/H251%</f>
        <v>100</v>
      </c>
      <c r="I252" s="25"/>
      <c r="J252" s="36"/>
    </row>
    <row r="253" spans="1:10" ht="18" customHeight="1">
      <c r="A253" s="39" t="s">
        <v>83</v>
      </c>
      <c r="B253" s="18" t="s">
        <v>99</v>
      </c>
      <c r="C253" s="23">
        <f t="shared" si="8"/>
        <v>11938</v>
      </c>
      <c r="D253" s="25"/>
      <c r="E253" s="25"/>
      <c r="F253" s="32"/>
      <c r="G253" s="31"/>
      <c r="H253" s="25"/>
      <c r="I253" s="25"/>
      <c r="J253" s="25">
        <v>11938</v>
      </c>
    </row>
    <row r="254" spans="1:10" ht="24" customHeight="1">
      <c r="A254" s="40"/>
      <c r="B254" s="18" t="s">
        <v>100</v>
      </c>
      <c r="C254" s="23">
        <f t="shared" si="8"/>
        <v>11937.7</v>
      </c>
      <c r="D254" s="25"/>
      <c r="E254" s="25"/>
      <c r="F254" s="32"/>
      <c r="G254" s="31"/>
      <c r="H254" s="25"/>
      <c r="I254" s="25"/>
      <c r="J254" s="25">
        <v>11937.7</v>
      </c>
    </row>
    <row r="255" spans="1:10" ht="21" customHeight="1">
      <c r="A255" s="41"/>
      <c r="B255" s="18" t="s">
        <v>101</v>
      </c>
      <c r="C255" s="23">
        <f>C254/C253*100</f>
        <v>99.99748701625063</v>
      </c>
      <c r="D255" s="25"/>
      <c r="E255" s="25"/>
      <c r="F255" s="32"/>
      <c r="G255" s="31"/>
      <c r="H255" s="25"/>
      <c r="I255" s="25"/>
      <c r="J255" s="25">
        <f>J254/J253*100</f>
        <v>99.99748701625063</v>
      </c>
    </row>
    <row r="256" spans="1:10" ht="18" customHeight="1">
      <c r="A256" s="39" t="s">
        <v>86</v>
      </c>
      <c r="B256" s="18" t="s">
        <v>99</v>
      </c>
      <c r="C256" s="23">
        <f t="shared" si="8"/>
        <v>27854.1</v>
      </c>
      <c r="D256" s="25"/>
      <c r="E256" s="25"/>
      <c r="F256" s="32"/>
      <c r="G256" s="31"/>
      <c r="H256" s="25"/>
      <c r="I256" s="25"/>
      <c r="J256" s="25">
        <v>27854.1</v>
      </c>
    </row>
    <row r="257" spans="1:10" ht="22.5" customHeight="1">
      <c r="A257" s="40"/>
      <c r="B257" s="18" t="s">
        <v>100</v>
      </c>
      <c r="C257" s="23">
        <f t="shared" si="8"/>
        <v>27854.1</v>
      </c>
      <c r="D257" s="25"/>
      <c r="E257" s="25"/>
      <c r="F257" s="32"/>
      <c r="G257" s="31"/>
      <c r="H257" s="25"/>
      <c r="I257" s="25"/>
      <c r="J257" s="25">
        <v>27854.1</v>
      </c>
    </row>
    <row r="258" spans="1:10" ht="24" customHeight="1">
      <c r="A258" s="41"/>
      <c r="B258" s="18" t="s">
        <v>101</v>
      </c>
      <c r="C258" s="23">
        <f>C257/C256*100</f>
        <v>100</v>
      </c>
      <c r="D258" s="25"/>
      <c r="E258" s="25"/>
      <c r="F258" s="32"/>
      <c r="G258" s="31"/>
      <c r="H258" s="25"/>
      <c r="I258" s="25"/>
      <c r="J258" s="25">
        <f>J257/J256*100</f>
        <v>100</v>
      </c>
    </row>
    <row r="259" spans="1:10" ht="18" customHeight="1">
      <c r="A259" s="39" t="s">
        <v>88</v>
      </c>
      <c r="B259" s="18" t="s">
        <v>99</v>
      </c>
      <c r="C259" s="23">
        <f t="shared" si="8"/>
        <v>25612</v>
      </c>
      <c r="D259" s="25"/>
      <c r="E259" s="25"/>
      <c r="F259" s="32"/>
      <c r="G259" s="31"/>
      <c r="H259" s="25"/>
      <c r="I259" s="25"/>
      <c r="J259" s="25">
        <v>25612</v>
      </c>
    </row>
    <row r="260" spans="1:10" ht="26.25" customHeight="1">
      <c r="A260" s="40"/>
      <c r="B260" s="18" t="s">
        <v>100</v>
      </c>
      <c r="C260" s="23">
        <f t="shared" si="8"/>
        <v>25535.9</v>
      </c>
      <c r="D260" s="25"/>
      <c r="E260" s="25"/>
      <c r="F260" s="32"/>
      <c r="G260" s="31"/>
      <c r="H260" s="25"/>
      <c r="I260" s="25"/>
      <c r="J260" s="25">
        <v>25535.9</v>
      </c>
    </row>
    <row r="261" spans="1:10" ht="27" customHeight="1">
      <c r="A261" s="41"/>
      <c r="B261" s="18" t="s">
        <v>101</v>
      </c>
      <c r="C261" s="23">
        <f>C260/C259*100</f>
        <v>99.70287365297517</v>
      </c>
      <c r="D261" s="25"/>
      <c r="E261" s="25"/>
      <c r="F261" s="32"/>
      <c r="G261" s="31"/>
      <c r="H261" s="25"/>
      <c r="I261" s="25"/>
      <c r="J261" s="25">
        <f>J260/J259*100</f>
        <v>99.70287365297517</v>
      </c>
    </row>
    <row r="262" spans="1:10" ht="18" customHeight="1">
      <c r="A262" s="39" t="s">
        <v>89</v>
      </c>
      <c r="B262" s="18" t="s">
        <v>99</v>
      </c>
      <c r="C262" s="23">
        <f t="shared" si="8"/>
        <v>9594.5</v>
      </c>
      <c r="D262" s="25"/>
      <c r="E262" s="25"/>
      <c r="F262" s="32"/>
      <c r="G262" s="31"/>
      <c r="H262" s="25">
        <v>9594.5</v>
      </c>
      <c r="I262" s="25"/>
      <c r="J262" s="25"/>
    </row>
    <row r="263" spans="1:10" ht="23.25" customHeight="1">
      <c r="A263" s="40"/>
      <c r="B263" s="18" t="s">
        <v>100</v>
      </c>
      <c r="C263" s="23">
        <f t="shared" si="8"/>
        <v>9594.5</v>
      </c>
      <c r="D263" s="25"/>
      <c r="E263" s="25"/>
      <c r="F263" s="32"/>
      <c r="G263" s="31"/>
      <c r="H263" s="25">
        <v>9594.5</v>
      </c>
      <c r="I263" s="25"/>
      <c r="J263" s="25"/>
    </row>
    <row r="264" spans="1:10" ht="24" customHeight="1">
      <c r="A264" s="41"/>
      <c r="B264" s="18" t="s">
        <v>101</v>
      </c>
      <c r="C264" s="23">
        <f>C263/C262*100</f>
        <v>100</v>
      </c>
      <c r="D264" s="25"/>
      <c r="E264" s="25"/>
      <c r="F264" s="32"/>
      <c r="G264" s="31"/>
      <c r="H264" s="25">
        <f>H263/H262%</f>
        <v>100.00000000000001</v>
      </c>
      <c r="I264" s="25"/>
      <c r="J264" s="36"/>
    </row>
    <row r="265" spans="1:10" ht="18" customHeight="1">
      <c r="A265" s="39" t="s">
        <v>84</v>
      </c>
      <c r="B265" s="18" t="s">
        <v>99</v>
      </c>
      <c r="C265" s="23">
        <f t="shared" si="8"/>
        <v>800</v>
      </c>
      <c r="D265" s="25"/>
      <c r="E265" s="25">
        <v>800</v>
      </c>
      <c r="F265" s="32"/>
      <c r="G265" s="31"/>
      <c r="H265" s="26"/>
      <c r="I265" s="25"/>
      <c r="J265" s="36"/>
    </row>
    <row r="266" spans="1:10" ht="25.5" customHeight="1">
      <c r="A266" s="40"/>
      <c r="B266" s="18" t="s">
        <v>100</v>
      </c>
      <c r="C266" s="23">
        <f t="shared" si="8"/>
        <v>800</v>
      </c>
      <c r="D266" s="25"/>
      <c r="E266" s="25">
        <v>800</v>
      </c>
      <c r="F266" s="32"/>
      <c r="G266" s="31"/>
      <c r="H266" s="26"/>
      <c r="I266" s="25"/>
      <c r="J266" s="36"/>
    </row>
    <row r="267" spans="1:10" ht="36" customHeight="1">
      <c r="A267" s="41"/>
      <c r="B267" s="18" t="s">
        <v>101</v>
      </c>
      <c r="C267" s="23">
        <f>C266/C265*100</f>
        <v>100</v>
      </c>
      <c r="D267" s="25"/>
      <c r="E267" s="25">
        <f>E266/E265*100</f>
        <v>100</v>
      </c>
      <c r="F267" s="32"/>
      <c r="G267" s="31"/>
      <c r="H267" s="26"/>
      <c r="I267" s="25"/>
      <c r="J267" s="36"/>
    </row>
    <row r="268" spans="1:10" ht="18" customHeight="1">
      <c r="A268" s="39" t="s">
        <v>95</v>
      </c>
      <c r="B268" s="18" t="s">
        <v>99</v>
      </c>
      <c r="C268" s="23">
        <f t="shared" si="8"/>
        <v>394</v>
      </c>
      <c r="D268" s="25">
        <v>394</v>
      </c>
      <c r="E268" s="25"/>
      <c r="F268" s="32"/>
      <c r="G268" s="31"/>
      <c r="H268" s="26"/>
      <c r="I268" s="25"/>
      <c r="J268" s="36"/>
    </row>
    <row r="269" spans="1:10" ht="24.75" customHeight="1">
      <c r="A269" s="40"/>
      <c r="B269" s="18" t="s">
        <v>100</v>
      </c>
      <c r="C269" s="23">
        <f t="shared" si="8"/>
        <v>258.2</v>
      </c>
      <c r="D269" s="25">
        <v>258.2</v>
      </c>
      <c r="E269" s="25"/>
      <c r="F269" s="32"/>
      <c r="G269" s="31"/>
      <c r="H269" s="26"/>
      <c r="I269" s="25"/>
      <c r="J269" s="36"/>
    </row>
    <row r="270" spans="1:10" ht="45" customHeight="1">
      <c r="A270" s="41"/>
      <c r="B270" s="18" t="s">
        <v>101</v>
      </c>
      <c r="C270" s="23">
        <f>C269/C268*100</f>
        <v>65.53299492385787</v>
      </c>
      <c r="D270" s="25">
        <f>D269/D268%</f>
        <v>65.53299492385787</v>
      </c>
      <c r="E270" s="25"/>
      <c r="F270" s="32"/>
      <c r="G270" s="31"/>
      <c r="H270" s="26"/>
      <c r="I270" s="25"/>
      <c r="J270" s="36"/>
    </row>
    <row r="271" spans="1:10" ht="19.5" customHeight="1">
      <c r="A271" s="39" t="s">
        <v>96</v>
      </c>
      <c r="B271" s="18" t="s">
        <v>99</v>
      </c>
      <c r="C271" s="23">
        <f t="shared" si="8"/>
        <v>3040</v>
      </c>
      <c r="D271" s="25">
        <v>3040</v>
      </c>
      <c r="E271" s="25"/>
      <c r="F271" s="32"/>
      <c r="G271" s="31"/>
      <c r="H271" s="26"/>
      <c r="I271" s="25"/>
      <c r="J271" s="36"/>
    </row>
    <row r="272" spans="1:10" ht="24" customHeight="1">
      <c r="A272" s="40"/>
      <c r="B272" s="18" t="s">
        <v>100</v>
      </c>
      <c r="C272" s="23">
        <f t="shared" si="8"/>
        <v>3038.9</v>
      </c>
      <c r="D272" s="25">
        <v>3038.9</v>
      </c>
      <c r="E272" s="25"/>
      <c r="F272" s="32"/>
      <c r="G272" s="31"/>
      <c r="H272" s="26"/>
      <c r="I272" s="25"/>
      <c r="J272" s="36"/>
    </row>
    <row r="273" spans="1:10" ht="22.5" customHeight="1">
      <c r="A273" s="41"/>
      <c r="B273" s="18" t="s">
        <v>101</v>
      </c>
      <c r="C273" s="23">
        <f>C272/C271*100</f>
        <v>99.96381578947368</v>
      </c>
      <c r="D273" s="25">
        <f>D272/D271%</f>
        <v>99.96381578947368</v>
      </c>
      <c r="E273" s="25"/>
      <c r="F273" s="32"/>
      <c r="G273" s="31"/>
      <c r="H273" s="26"/>
      <c r="I273" s="25"/>
      <c r="J273" s="36"/>
    </row>
    <row r="274" spans="1:10" ht="18" customHeight="1">
      <c r="A274" s="70" t="s">
        <v>46</v>
      </c>
      <c r="B274" s="18" t="s">
        <v>99</v>
      </c>
      <c r="C274" s="23">
        <f>D274+E274+F274+G274+H274+I274+J274</f>
        <v>7039</v>
      </c>
      <c r="D274" s="31">
        <f>D277</f>
        <v>0</v>
      </c>
      <c r="E274" s="31">
        <f aca="true" t="shared" si="9" ref="E274:J274">E277+E280+E283</f>
        <v>3525.9</v>
      </c>
      <c r="F274" s="31">
        <f t="shared" si="9"/>
        <v>0</v>
      </c>
      <c r="G274" s="31">
        <f t="shared" si="9"/>
        <v>0</v>
      </c>
      <c r="H274" s="31">
        <f t="shared" si="9"/>
        <v>0</v>
      </c>
      <c r="I274" s="31">
        <f t="shared" si="9"/>
        <v>3513.1</v>
      </c>
      <c r="J274" s="31">
        <f t="shared" si="9"/>
        <v>0</v>
      </c>
    </row>
    <row r="275" spans="1:10" ht="22.5" customHeight="1">
      <c r="A275" s="71"/>
      <c r="B275" s="18" t="s">
        <v>100</v>
      </c>
      <c r="C275" s="23">
        <f>D275+E275+F275+G275+H275+I275+J275</f>
        <v>6921.1</v>
      </c>
      <c r="D275" s="31">
        <f>D278</f>
        <v>0</v>
      </c>
      <c r="E275" s="31">
        <f>E278+E281+E284</f>
        <v>3473.7</v>
      </c>
      <c r="F275" s="31">
        <f>F278+F281+F284</f>
        <v>0</v>
      </c>
      <c r="G275" s="31">
        <f>G278</f>
        <v>0</v>
      </c>
      <c r="H275" s="31">
        <f>H278</f>
        <v>0</v>
      </c>
      <c r="I275" s="31">
        <f>I278+I281+I284</f>
        <v>3447.4</v>
      </c>
      <c r="J275" s="31">
        <f>J278</f>
        <v>0</v>
      </c>
    </row>
    <row r="276" spans="1:10" ht="19.5" customHeight="1">
      <c r="A276" s="72"/>
      <c r="B276" s="18" t="s">
        <v>101</v>
      </c>
      <c r="C276" s="23">
        <f>C275/C274*100</f>
        <v>98.32504617133117</v>
      </c>
      <c r="D276" s="23">
        <v>0</v>
      </c>
      <c r="E276" s="23">
        <f>E275/E274*100</f>
        <v>98.51952692929464</v>
      </c>
      <c r="F276" s="23">
        <v>0</v>
      </c>
      <c r="G276" s="23">
        <v>0</v>
      </c>
      <c r="H276" s="23">
        <v>0</v>
      </c>
      <c r="I276" s="23">
        <f>I275/I274*100</f>
        <v>98.12985682161055</v>
      </c>
      <c r="J276" s="23">
        <v>0</v>
      </c>
    </row>
    <row r="277" spans="1:10" ht="19.5" customHeight="1">
      <c r="A277" s="42" t="s">
        <v>67</v>
      </c>
      <c r="B277" s="18" t="s">
        <v>99</v>
      </c>
      <c r="C277" s="23">
        <f>D277+E277+F277+G277+H277+I277+J277</f>
        <v>3464</v>
      </c>
      <c r="D277" s="25"/>
      <c r="E277" s="25">
        <v>1711</v>
      </c>
      <c r="F277" s="32"/>
      <c r="G277" s="31"/>
      <c r="H277" s="26"/>
      <c r="I277" s="25">
        <v>1753</v>
      </c>
      <c r="J277" s="26"/>
    </row>
    <row r="278" spans="1:10" ht="23.25" customHeight="1">
      <c r="A278" s="43"/>
      <c r="B278" s="18" t="s">
        <v>100</v>
      </c>
      <c r="C278" s="23">
        <f>D278+E278+F278+G278+H278+I278+J278</f>
        <v>3347.7</v>
      </c>
      <c r="D278" s="25"/>
      <c r="E278" s="25">
        <v>1658.8</v>
      </c>
      <c r="F278" s="32"/>
      <c r="G278" s="31"/>
      <c r="H278" s="26"/>
      <c r="I278" s="25">
        <v>1688.9</v>
      </c>
      <c r="J278" s="26"/>
    </row>
    <row r="279" spans="1:10" ht="20.25" customHeight="1">
      <c r="A279" s="44"/>
      <c r="B279" s="18" t="s">
        <v>101</v>
      </c>
      <c r="C279" s="23">
        <f>C278/C277*100</f>
        <v>96.64260969976904</v>
      </c>
      <c r="D279" s="25"/>
      <c r="E279" s="25">
        <f>E278/E277*100</f>
        <v>96.94915254237287</v>
      </c>
      <c r="F279" s="32"/>
      <c r="G279" s="31"/>
      <c r="H279" s="26"/>
      <c r="I279" s="25">
        <f>I278/I277%</f>
        <v>96.34341129492299</v>
      </c>
      <c r="J279" s="26"/>
    </row>
    <row r="280" spans="1:10" ht="20.25" customHeight="1">
      <c r="A280" s="42" t="s">
        <v>93</v>
      </c>
      <c r="B280" s="18" t="s">
        <v>99</v>
      </c>
      <c r="C280" s="23">
        <f>D280+E280+F280+G280+H280+I280+J280</f>
        <v>150</v>
      </c>
      <c r="D280" s="25"/>
      <c r="E280" s="25"/>
      <c r="F280" s="32"/>
      <c r="G280" s="31"/>
      <c r="H280" s="26"/>
      <c r="I280" s="25">
        <v>150</v>
      </c>
      <c r="J280" s="26"/>
    </row>
    <row r="281" spans="1:10" ht="20.25" customHeight="1">
      <c r="A281" s="43"/>
      <c r="B281" s="18" t="s">
        <v>100</v>
      </c>
      <c r="C281" s="23">
        <f>D281+E281+F281+G281+H281+I281+J281</f>
        <v>148.4</v>
      </c>
      <c r="D281" s="25"/>
      <c r="E281" s="25"/>
      <c r="F281" s="32"/>
      <c r="G281" s="31"/>
      <c r="H281" s="26"/>
      <c r="I281" s="25">
        <v>148.4</v>
      </c>
      <c r="J281" s="26"/>
    </row>
    <row r="282" spans="1:10" ht="24" customHeight="1">
      <c r="A282" s="44"/>
      <c r="B282" s="18" t="s">
        <v>101</v>
      </c>
      <c r="C282" s="23">
        <f>C281/C280*100</f>
        <v>98.93333333333334</v>
      </c>
      <c r="D282" s="25"/>
      <c r="E282" s="25"/>
      <c r="F282" s="32"/>
      <c r="G282" s="31"/>
      <c r="H282" s="26"/>
      <c r="I282" s="25">
        <f>I281/I280%</f>
        <v>98.93333333333334</v>
      </c>
      <c r="J282" s="26"/>
    </row>
    <row r="283" spans="1:10" ht="24" customHeight="1">
      <c r="A283" s="42" t="s">
        <v>94</v>
      </c>
      <c r="B283" s="18" t="s">
        <v>99</v>
      </c>
      <c r="C283" s="23">
        <f>D283+E283+F283+G283+H283+I283+J283</f>
        <v>3425</v>
      </c>
      <c r="D283" s="25"/>
      <c r="E283" s="25">
        <v>1814.9</v>
      </c>
      <c r="F283" s="32"/>
      <c r="G283" s="31"/>
      <c r="H283" s="26"/>
      <c r="I283" s="25">
        <v>1610.1</v>
      </c>
      <c r="J283" s="26"/>
    </row>
    <row r="284" spans="1:10" ht="24" customHeight="1">
      <c r="A284" s="43"/>
      <c r="B284" s="18" t="s">
        <v>100</v>
      </c>
      <c r="C284" s="23">
        <f>D284+E284+F284+G284+H284+I284+J284</f>
        <v>3425</v>
      </c>
      <c r="D284" s="25"/>
      <c r="E284" s="25">
        <v>1814.9</v>
      </c>
      <c r="F284" s="32"/>
      <c r="G284" s="31"/>
      <c r="H284" s="26"/>
      <c r="I284" s="25">
        <v>1610.1</v>
      </c>
      <c r="J284" s="26"/>
    </row>
    <row r="285" spans="1:10" ht="24" customHeight="1">
      <c r="A285" s="44"/>
      <c r="B285" s="18" t="s">
        <v>101</v>
      </c>
      <c r="C285" s="23">
        <f>C284/C283*100</f>
        <v>100</v>
      </c>
      <c r="D285" s="25"/>
      <c r="E285" s="25">
        <f>E284/E283*100</f>
        <v>100</v>
      </c>
      <c r="F285" s="32"/>
      <c r="G285" s="31"/>
      <c r="H285" s="26"/>
      <c r="I285" s="25">
        <f>I284/I283%</f>
        <v>100</v>
      </c>
      <c r="J285" s="26"/>
    </row>
    <row r="286" spans="1:10" ht="18.75" customHeight="1">
      <c r="A286" s="91" t="s">
        <v>4</v>
      </c>
      <c r="B286" s="18" t="s">
        <v>99</v>
      </c>
      <c r="C286" s="22">
        <f aca="true" t="shared" si="10" ref="C286:J287">C10+C148+C274</f>
        <v>3155836.5999999996</v>
      </c>
      <c r="D286" s="22">
        <f t="shared" si="10"/>
        <v>26233.4</v>
      </c>
      <c r="E286" s="22">
        <f t="shared" si="10"/>
        <v>2028034.5999999999</v>
      </c>
      <c r="F286" s="22">
        <f t="shared" si="10"/>
        <v>318733.19999999995</v>
      </c>
      <c r="G286" s="22">
        <f t="shared" si="10"/>
        <v>14842</v>
      </c>
      <c r="H286" s="22">
        <f t="shared" si="10"/>
        <v>17243.1</v>
      </c>
      <c r="I286" s="22">
        <f t="shared" si="10"/>
        <v>71339.40000000001</v>
      </c>
      <c r="J286" s="22">
        <f t="shared" si="10"/>
        <v>679410.8999999999</v>
      </c>
    </row>
    <row r="287" spans="1:10" ht="23.25" customHeight="1">
      <c r="A287" s="91"/>
      <c r="B287" s="18" t="s">
        <v>100</v>
      </c>
      <c r="C287" s="22">
        <f t="shared" si="10"/>
        <v>2997090.8000000003</v>
      </c>
      <c r="D287" s="22">
        <f t="shared" si="10"/>
        <v>25009.9</v>
      </c>
      <c r="E287" s="22">
        <f t="shared" si="10"/>
        <v>2010792.5</v>
      </c>
      <c r="F287" s="22">
        <f t="shared" si="10"/>
        <v>253652.6</v>
      </c>
      <c r="G287" s="22">
        <f t="shared" si="10"/>
        <v>14746.5</v>
      </c>
      <c r="H287" s="22">
        <f t="shared" si="10"/>
        <v>17243.1</v>
      </c>
      <c r="I287" s="22">
        <f t="shared" si="10"/>
        <v>69559.4</v>
      </c>
      <c r="J287" s="22">
        <f t="shared" si="10"/>
        <v>606086.7999999999</v>
      </c>
    </row>
    <row r="288" spans="1:10" ht="21" customHeight="1">
      <c r="A288" s="91"/>
      <c r="B288" s="18" t="s">
        <v>101</v>
      </c>
      <c r="C288" s="22">
        <f>C287/C286*100</f>
        <v>94.96977124861283</v>
      </c>
      <c r="D288" s="22">
        <f aca="true" t="shared" si="11" ref="D288:J288">D287/D286*100</f>
        <v>95.33609825642121</v>
      </c>
      <c r="E288" s="22">
        <f t="shared" si="11"/>
        <v>99.14981233554892</v>
      </c>
      <c r="F288" s="22">
        <f t="shared" si="11"/>
        <v>79.58148068666836</v>
      </c>
      <c r="G288" s="22">
        <f t="shared" si="11"/>
        <v>99.35655572025334</v>
      </c>
      <c r="H288" s="22">
        <f t="shared" si="11"/>
        <v>100</v>
      </c>
      <c r="I288" s="22">
        <f t="shared" si="11"/>
        <v>97.50488509855701</v>
      </c>
      <c r="J288" s="22">
        <f t="shared" si="11"/>
        <v>89.20769448944667</v>
      </c>
    </row>
    <row r="289" spans="3:7" ht="30" customHeight="1">
      <c r="C289" s="90"/>
      <c r="D289" s="90"/>
      <c r="E289" s="7"/>
      <c r="F289" s="7"/>
      <c r="G289" s="7"/>
    </row>
    <row r="290" spans="1:6" ht="26.25" customHeight="1">
      <c r="A290" s="89"/>
      <c r="B290" s="89"/>
      <c r="C290" s="89"/>
      <c r="E290" s="88"/>
      <c r="F290" s="88"/>
    </row>
    <row r="292" spans="1:6" ht="15">
      <c r="A292" s="11"/>
      <c r="B292" s="11"/>
      <c r="C292" s="10"/>
      <c r="F292" s="10"/>
    </row>
    <row r="294" ht="12.75">
      <c r="C294" s="10"/>
    </row>
  </sheetData>
  <sheetProtection/>
  <mergeCells count="100">
    <mergeCell ref="A109:A111"/>
    <mergeCell ref="A133:A135"/>
    <mergeCell ref="A160:A162"/>
    <mergeCell ref="A178:A180"/>
    <mergeCell ref="A169:A171"/>
    <mergeCell ref="A175:A177"/>
    <mergeCell ref="A286:A288"/>
    <mergeCell ref="A223:A225"/>
    <mergeCell ref="A52:A54"/>
    <mergeCell ref="A208:A210"/>
    <mergeCell ref="A214:A216"/>
    <mergeCell ref="A217:A219"/>
    <mergeCell ref="A211:A213"/>
    <mergeCell ref="A139:A141"/>
    <mergeCell ref="A136:A138"/>
    <mergeCell ref="A142:A144"/>
    <mergeCell ref="E290:F290"/>
    <mergeCell ref="A290:C290"/>
    <mergeCell ref="A274:A276"/>
    <mergeCell ref="A277:A279"/>
    <mergeCell ref="C289:D289"/>
    <mergeCell ref="A112:A114"/>
    <mergeCell ref="A256:A258"/>
    <mergeCell ref="A127:A129"/>
    <mergeCell ref="A115:A117"/>
    <mergeCell ref="A124:A126"/>
    <mergeCell ref="F2:G2"/>
    <mergeCell ref="E4:G4"/>
    <mergeCell ref="A5:J5"/>
    <mergeCell ref="H3:J3"/>
    <mergeCell ref="A70:A72"/>
    <mergeCell ref="A22:A24"/>
    <mergeCell ref="A25:A27"/>
    <mergeCell ref="A28:A30"/>
    <mergeCell ref="A31:A33"/>
    <mergeCell ref="A58:A60"/>
    <mergeCell ref="A10:A12"/>
    <mergeCell ref="A16:A18"/>
    <mergeCell ref="A49:A51"/>
    <mergeCell ref="A91:A93"/>
    <mergeCell ref="A100:A102"/>
    <mergeCell ref="A61:A63"/>
    <mergeCell ref="A43:A45"/>
    <mergeCell ref="A73:A75"/>
    <mergeCell ref="A13:A15"/>
    <mergeCell ref="A34:A36"/>
    <mergeCell ref="A19:A21"/>
    <mergeCell ref="A157:A159"/>
    <mergeCell ref="A82:A84"/>
    <mergeCell ref="A79:A81"/>
    <mergeCell ref="A67:A69"/>
    <mergeCell ref="A148:A150"/>
    <mergeCell ref="A40:A42"/>
    <mergeCell ref="A76:A78"/>
    <mergeCell ref="A121:A123"/>
    <mergeCell ref="A118:A120"/>
    <mergeCell ref="A166:A168"/>
    <mergeCell ref="A37:A39"/>
    <mergeCell ref="A46:A48"/>
    <mergeCell ref="A103:A105"/>
    <mergeCell ref="A145:A147"/>
    <mergeCell ref="A85:A87"/>
    <mergeCell ref="A88:A90"/>
    <mergeCell ref="A94:A96"/>
    <mergeCell ref="A64:A66"/>
    <mergeCell ref="A97:A99"/>
    <mergeCell ref="A181:A183"/>
    <mergeCell ref="A193:A195"/>
    <mergeCell ref="A187:A189"/>
    <mergeCell ref="A55:A57"/>
    <mergeCell ref="A151:A153"/>
    <mergeCell ref="A154:A156"/>
    <mergeCell ref="A172:A174"/>
    <mergeCell ref="A130:A132"/>
    <mergeCell ref="A106:A108"/>
    <mergeCell ref="A163:A165"/>
    <mergeCell ref="A184:A186"/>
    <mergeCell ref="A226:A228"/>
    <mergeCell ref="A235:A237"/>
    <mergeCell ref="A238:A240"/>
    <mergeCell ref="A241:A243"/>
    <mergeCell ref="A196:A198"/>
    <mergeCell ref="A199:A201"/>
    <mergeCell ref="A232:A234"/>
    <mergeCell ref="A202:A204"/>
    <mergeCell ref="A190:A192"/>
    <mergeCell ref="A205:A207"/>
    <mergeCell ref="A268:A270"/>
    <mergeCell ref="A259:A261"/>
    <mergeCell ref="A262:A264"/>
    <mergeCell ref="A250:A252"/>
    <mergeCell ref="A229:A231"/>
    <mergeCell ref="A265:A267"/>
    <mergeCell ref="A253:A255"/>
    <mergeCell ref="A244:A246"/>
    <mergeCell ref="A247:A249"/>
    <mergeCell ref="A271:A273"/>
    <mergeCell ref="A283:A285"/>
    <mergeCell ref="A280:A282"/>
    <mergeCell ref="A220:A222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2020-02-20T09:23:52Z</cp:lastPrinted>
  <dcterms:created xsi:type="dcterms:W3CDTF">2006-09-20T04:39:57Z</dcterms:created>
  <dcterms:modified xsi:type="dcterms:W3CDTF">2020-06-29T07:50:39Z</dcterms:modified>
  <cp:category/>
  <cp:version/>
  <cp:contentType/>
  <cp:contentStatus/>
</cp:coreProperties>
</file>