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0" sheetId="1" r:id="rId1"/>
  </sheets>
  <definedNames>
    <definedName name="bold_col_number" localSheetId="0">'Б 2010'!#REF!</definedName>
    <definedName name="bold_col_number">#REF!</definedName>
    <definedName name="Colspan" localSheetId="0">'Б 2010'!#REF!</definedName>
    <definedName name="Colspan">#REF!</definedName>
    <definedName name="first_table_col" localSheetId="0">'Б 2010'!#REF!</definedName>
    <definedName name="first_table_col">#REF!</definedName>
    <definedName name="first_table_row1" localSheetId="0">'Б 2010'!#REF!</definedName>
    <definedName name="first_table_row1">#REF!</definedName>
    <definedName name="first_table_row2" localSheetId="0">'Б 2010'!#REF!</definedName>
    <definedName name="first_table_row2">#REF!</definedName>
    <definedName name="max_col_razn" localSheetId="0">'Б 2010'!#REF!</definedName>
    <definedName name="max_col_razn">#REF!</definedName>
    <definedName name="nc" localSheetId="0">'Б 2010'!#REF!</definedName>
    <definedName name="nc">#REF!</definedName>
    <definedName name="need_bold_rows" localSheetId="0">'Б 2010'!#REF!</definedName>
    <definedName name="need_bold_rows">#REF!</definedName>
    <definedName name="need_build_down" localSheetId="0">'Б 2010'!#REF!</definedName>
    <definedName name="need_build_down">#REF!</definedName>
    <definedName name="need_control_sum" localSheetId="0">'Б 2010'!#REF!</definedName>
    <definedName name="need_control_sum">#REF!</definedName>
    <definedName name="page_to_sheet_br" localSheetId="0">'Б 2010'!#REF!</definedName>
    <definedName name="page_to_sheet_br">#REF!</definedName>
    <definedName name="razn_down_rows" localSheetId="0">'Б 2010'!#REF!</definedName>
    <definedName name="razn_down_rows">#REF!</definedName>
    <definedName name="rows_to_delete" localSheetId="0">'Б 2010'!#REF!</definedName>
    <definedName name="rows_to_delete">#REF!</definedName>
    <definedName name="rows_to_last" localSheetId="0">'Б 2010'!#REF!</definedName>
    <definedName name="rows_to_last">#REF!</definedName>
    <definedName name="Signature_in_razn" localSheetId="0">'Б 2010'!#REF!</definedName>
    <definedName name="Signature_in_razn">#REF!</definedName>
    <definedName name="_xlnm.Print_Titles" localSheetId="0">'Б 2010'!$10:$11</definedName>
  </definedNames>
  <calcPr fullCalcOnLoad="1"/>
</workbook>
</file>

<file path=xl/sharedStrings.xml><?xml version="1.0" encoding="utf-8"?>
<sst xmlns="http://schemas.openxmlformats.org/spreadsheetml/2006/main" count="200" uniqueCount="199">
  <si>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</si>
  <si>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</si>
  <si>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</si>
  <si>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</si>
  <si>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</si>
  <si>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 Земельный налог </t>
  </si>
  <si>
    <t>00010800000000000000 </t>
  </si>
  <si>
    <t>00010900000000000000 </t>
  </si>
  <si>
    <t>00011100000000000000 </t>
  </si>
  <si>
    <t>00011200000000000000 </t>
  </si>
  <si>
    <t> Плата за негативное воздействие на окружающую среду </t>
  </si>
  <si>
    <t>00011300000000000000 </t>
  </si>
  <si>
    <t>00011400000000000000 </t>
  </si>
  <si>
    <t>00011600000000000000 </t>
  </si>
  <si>
    <t>00020000000000000000 </t>
  </si>
  <si>
    <t>00030000000000000000 </t>
  </si>
  <si>
    <t>0300 </t>
  </si>
  <si>
    <t> Национальная безопасность и правоохранительная деятельность </t>
  </si>
  <si>
    <t>0302 </t>
  </si>
  <si>
    <t> Органы внутренних дел </t>
  </si>
  <si>
    <t>0309 </t>
  </si>
  <si>
    <t> Предупреждение и ликвидация последствий чрезвычайных ситуаций и стихийных бедствий, гражданская оборона </t>
  </si>
  <si>
    <t>0400 </t>
  </si>
  <si>
    <t> Национальная экономика </t>
  </si>
  <si>
    <t>0500 </t>
  </si>
  <si>
    <t> Жилищно-коммунальное хозяйство </t>
  </si>
  <si>
    <t>0501 </t>
  </si>
  <si>
    <t> Жилищное хозяйство </t>
  </si>
  <si>
    <t>0700 </t>
  </si>
  <si>
    <t> Образование </t>
  </si>
  <si>
    <t>0701 </t>
  </si>
  <si>
    <t> Дошкольное образование </t>
  </si>
  <si>
    <t>0702 </t>
  </si>
  <si>
    <t> Общее образование </t>
  </si>
  <si>
    <t>0705 </t>
  </si>
  <si>
    <t> Переподготовка и повышение квалификации </t>
  </si>
  <si>
    <t>0707 </t>
  </si>
  <si>
    <t> Молодежная политика и оздоровление детей </t>
  </si>
  <si>
    <t>0709 </t>
  </si>
  <si>
    <t> Другие вопросы в области образования </t>
  </si>
  <si>
    <t>0800 </t>
  </si>
  <si>
    <t>0801 </t>
  </si>
  <si>
    <t> Культура </t>
  </si>
  <si>
    <t>0806 </t>
  </si>
  <si>
    <t> Другие вопросы  в области культуры, кинематографии и средств массовой информации </t>
  </si>
  <si>
    <t>0900 </t>
  </si>
  <si>
    <t> Здравоохранение и спорт </t>
  </si>
  <si>
    <t>0901 </t>
  </si>
  <si>
    <t>0902 </t>
  </si>
  <si>
    <t>0904 </t>
  </si>
  <si>
    <t>1000 </t>
  </si>
  <si>
    <t> Социальная политика </t>
  </si>
  <si>
    <t>1001 </t>
  </si>
  <si>
    <t> Пенсионное обеспечение </t>
  </si>
  <si>
    <t>1004 </t>
  </si>
  <si>
    <t>9800 </t>
  </si>
  <si>
    <t> ВСЕГО РАСХОДОВ </t>
  </si>
  <si>
    <t>Единый налог на вмененный доход для отдельных видов деятельности</t>
  </si>
  <si>
    <t>1003 </t>
  </si>
  <si>
    <t xml:space="preserve"> Социальное обеспечение населения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</si>
  <si>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</si>
  <si>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</si>
  <si>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</si>
  <si>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Обслуживание государственного муниципального долга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</si>
  <si>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</si>
  <si>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Функционирование высшего должностного лица органа местного самоуправления</t>
  </si>
  <si>
    <t>Общегосударственные вопросы</t>
  </si>
  <si>
    <t>Охрана окружающей среды</t>
  </si>
  <si>
    <t>Другие вопросы в области охраны окружающей среды</t>
  </si>
  <si>
    <t>Резервные фонды</t>
  </si>
  <si>
    <t xml:space="preserve"> </t>
  </si>
  <si>
    <t>Другие вопросы в области  национальной безопасности и правоохранительной деятельности</t>
  </si>
  <si>
    <t>Дорожное хозяйство</t>
  </si>
  <si>
    <t xml:space="preserve">Другие вопросы в области национальной экономики </t>
  </si>
  <si>
    <t>Стационарная медицинская помощь</t>
  </si>
  <si>
    <t>Амбулаторная медицинская помощь</t>
  </si>
  <si>
    <t>Скорая медицинская помощь</t>
  </si>
  <si>
    <t xml:space="preserve">Физическая культура и спорт </t>
  </si>
  <si>
    <t>Другие вопросы в области здравоохранения физической культуры и спорта</t>
  </si>
  <si>
    <t>Охрана семьи и детства</t>
  </si>
  <si>
    <t>1</t>
  </si>
  <si>
    <t>00011109044040000120</t>
  </si>
  <si>
    <t>00020203000000000151 </t>
  </si>
  <si>
    <t>Иные межбюджетные трансферты</t>
  </si>
  <si>
    <t>Приложение №1</t>
  </si>
  <si>
    <t>Московской области</t>
  </si>
  <si>
    <t xml:space="preserve">городского округа Электросталь </t>
  </si>
  <si>
    <t>Функционирование правительства Российской Федерации высших органов исполнительной власти субъекта Российской Федерации, местных Администраций</t>
  </si>
  <si>
    <t>Благоустройство</t>
  </si>
  <si>
    <t>Другие вопросы в области жилищно-коммунального хозяйства</t>
  </si>
  <si>
    <t xml:space="preserve">Налоги на прибыль, доходы </t>
  </si>
  <si>
    <t>18210102000010000110 </t>
  </si>
  <si>
    <t> Налог на доходы физических лиц,</t>
  </si>
  <si>
    <t> Налоги на совокупный доход</t>
  </si>
  <si>
    <t>18210502000020000110 </t>
  </si>
  <si>
    <t>18210503000010000110 </t>
  </si>
  <si>
    <t>Единый сельскохозяйственный налог</t>
  </si>
  <si>
    <t> Налоги на имущество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</si>
  <si>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</si>
  <si>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</si>
  <si>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</si>
  <si>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</si>
  <si>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</si>
  <si>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</si>
  <si>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</si>
  <si>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</si>
  <si>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</si>
  <si>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>Итого налоговых доходов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</si>
  <si>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</si>
  <si>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</si>
  <si>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</si>
  <si>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</si>
  <si>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 Платежи при пользовании природными ресурсами</t>
  </si>
  <si>
    <t>49811201000010000120 </t>
  </si>
  <si>
    <t> Доходы от оказания платных услуг и компенсации затрат государства</t>
  </si>
  <si>
    <t>00111303040040000130 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</si>
  <si>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</si>
  <si>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</si>
  <si>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</si>
  <si>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</si>
  <si>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</si>
  <si>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01111406012040000430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</si>
  <si>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</si>
  <si>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00111690040040000140 </t>
  </si>
  <si>
    <t>00111705040040000180</t>
  </si>
  <si>
    <t>Прочие неналоговые доходы бюджетов городских округов.</t>
  </si>
  <si>
    <t>Итого неналоговых доходов</t>
  </si>
  <si>
    <t>00020201000000000151</t>
  </si>
  <si>
    <t>00020204000000000151</t>
  </si>
  <si>
    <t>00085000000000000000 </t>
  </si>
  <si>
    <t>ВСЕГО ДОХОДОВ :</t>
  </si>
  <si>
    <t>Наименование</t>
  </si>
  <si>
    <t>тыс.руб.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</si>
  <si>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</si>
  <si>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Медицинская помощь в дневных стационарах всех типов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</si>
  <si>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</si>
  <si>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Обеспечекние проведения выборов и референдумов</t>
  </si>
  <si>
    <t>1. ДОХОДЫ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</si>
  <si>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</si>
  <si>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01111105010040000120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</si>
  <si>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</si>
  <si>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</si>
  <si>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</si>
  <si>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</si>
  <si>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 xml:space="preserve">к постановлению Администрации </t>
  </si>
  <si>
    <t>% исполнения</t>
  </si>
  <si>
    <t>Назначено на  2010 год</t>
  </si>
  <si>
    <t>00211101040040000120</t>
  </si>
  <si>
    <t>Доходы в виед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</si>
  <si>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00011700000000000000</t>
  </si>
  <si>
    <t>00011900000000000000</t>
  </si>
  <si>
    <t>Возврат остаков субсидий и субвенций прошлых лет</t>
  </si>
  <si>
    <t>04411904000040000151</t>
  </si>
  <si>
    <t>Возврат остаков субсидий и субвенций из бюдежтов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</si>
  <si>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</si>
  <si>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0903 </t>
  </si>
  <si>
    <t xml:space="preserve">0908 </t>
  </si>
  <si>
    <t xml:space="preserve">0910 </t>
  </si>
  <si>
    <t xml:space="preserve">0603 </t>
  </si>
  <si>
    <t xml:space="preserve">0600 </t>
  </si>
  <si>
    <t xml:space="preserve">0505 </t>
  </si>
  <si>
    <t xml:space="preserve">0503 </t>
  </si>
  <si>
    <t xml:space="preserve">0412 </t>
  </si>
  <si>
    <t xml:space="preserve">0409 </t>
  </si>
  <si>
    <t xml:space="preserve">0314 </t>
  </si>
  <si>
    <t xml:space="preserve">0204 </t>
  </si>
  <si>
    <t xml:space="preserve">0200 </t>
  </si>
  <si>
    <t xml:space="preserve">0114 </t>
  </si>
  <si>
    <t xml:space="preserve">0112 </t>
  </si>
  <si>
    <t xml:space="preserve">0111 </t>
  </si>
  <si>
    <t xml:space="preserve">0107 </t>
  </si>
  <si>
    <t xml:space="preserve">0106 </t>
  </si>
  <si>
    <t xml:space="preserve">0104 </t>
  </si>
  <si>
    <t xml:space="preserve">0103 </t>
  </si>
  <si>
    <t xml:space="preserve">0102 </t>
  </si>
  <si>
    <t xml:space="preserve">0100 </t>
  </si>
  <si>
    <t>00020202000000000151</t>
  </si>
  <si>
    <t>Субсидии бюджетам субъектов Российской Федерации и муниципальных образований (межбюджетные субсидии)</t>
  </si>
  <si>
    <t> Задолженность и перерасчеты по отмененным налогам, сборам и иным обязательным платежам, в том числе:</t>
  </si>
  <si>
    <t>00010904050040000110 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</si>
  <si>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</si>
  <si>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Прочие налоги и сборы (по отмененным местным налогам и сборам)</t>
  </si>
  <si>
    <t>00010907050040000110 </t>
  </si>
  <si>
    <t> Доходы от использования имущества, находящегося в государственой и муниципальной собственности , в том числе:</t>
  </si>
  <si>
    <t> Штрафы, санкции, возмещение ущерба, в том числе:</t>
  </si>
  <si>
    <t> Прочие неналоговые доходы, в том числе:</t>
  </si>
  <si>
    <t>0408</t>
  </si>
  <si>
    <t>Транспорт</t>
  </si>
  <si>
    <t>0502</t>
  </si>
  <si>
    <t> Коммунальное хозяйство </t>
  </si>
  <si>
    <t>00211105024040000120 </t>
  </si>
  <si>
    <t>Исполнение бюджета городского округа Электросталь Московской области за 1 полугодие  2010 года</t>
  </si>
  <si>
    <t> Культура, кинематография </t>
  </si>
  <si>
    <t>1. НАЛОГОВЫЕ И НЕНАЛОГОВЫЕ ДОХОДЫ</t>
  </si>
  <si>
    <t>2.  БЕЗВОЗМЕЗДНЫЕ ПОСТУПЛЕНИЯ</t>
  </si>
  <si>
    <t>3.  ДОХОДЫ ОТ ПРЕДПРИНИМАТЕЛЬСКОЙ И ИНОЙ ПРИНОСЯЩЕЙ ДОХОД ДЕЯТЕЛЬНОСТИ</t>
  </si>
  <si>
    <t>2.  РАСХОДЫ</t>
  </si>
  <si>
    <t>Исполнено                за первое полугодие  2010 года</t>
  </si>
  <si>
    <t>от   20.08.2010 №  501/7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</si>
</sst>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</numFmts>
  <fonts count="49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right" vertical="center"/>
    </xf>
    <xf numFmtId="0" fontId="6" fillId="0" borderId="10" xfId="0" applyNumberFormat="1" applyFont="1" applyBorder="1" applyAlignment="1">
      <alignment horizontal="left" vertical="center" wrapText="1"/>
    </xf>
    <xf numFmtId="168" fontId="2" fillId="0" borderId="0" xfId="58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49" fontId="5" fillId="0" borderId="12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49" fontId="6" fillId="0" borderId="13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vertical="top"/>
    </xf>
    <xf numFmtId="0" fontId="6" fillId="0" borderId="14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 wrapText="1"/>
    </xf>
    <xf numFmtId="0" fontId="9" fillId="0" borderId="10" xfId="0" applyNumberFormat="1" applyFont="1" applyBorder="1" applyAlignment="1">
      <alignment vertical="top" wrapText="1"/>
    </xf>
    <xf numFmtId="9" fontId="9" fillId="0" borderId="10" xfId="55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49" fontId="9" fillId="0" borderId="10" xfId="0" applyNumberFormat="1" applyFont="1" applyBorder="1" applyAlignment="1">
      <alignment vertical="top"/>
    </xf>
    <xf numFmtId="0" fontId="6" fillId="0" borderId="15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11" fillId="0" borderId="17" xfId="0" applyFont="1" applyBorder="1" applyAlignment="1">
      <alignment horizontal="left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vertical="top"/>
    </xf>
    <xf numFmtId="166" fontId="6" fillId="0" borderId="13" xfId="0" applyNumberFormat="1" applyFont="1" applyBorder="1" applyAlignment="1">
      <alignment vertical="top"/>
    </xf>
    <xf numFmtId="167" fontId="6" fillId="0" borderId="10" xfId="0" applyNumberFormat="1" applyFont="1" applyBorder="1" applyAlignment="1">
      <alignment vertical="top"/>
    </xf>
    <xf numFmtId="167" fontId="6" fillId="0" borderId="14" xfId="0" applyNumberFormat="1" applyFont="1" applyBorder="1" applyAlignment="1">
      <alignment vertical="top" wrapText="1"/>
    </xf>
    <xf numFmtId="167" fontId="5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 wrapText="1"/>
    </xf>
    <xf numFmtId="167" fontId="6" fillId="0" borderId="10" xfId="0" applyNumberFormat="1" applyFont="1" applyBorder="1" applyAlignment="1">
      <alignment vertical="top" wrapText="1"/>
    </xf>
    <xf numFmtId="167" fontId="9" fillId="0" borderId="10" xfId="0" applyNumberFormat="1" applyFont="1" applyBorder="1" applyAlignment="1">
      <alignment vertical="top"/>
    </xf>
    <xf numFmtId="167" fontId="9" fillId="0" borderId="10" xfId="0" applyNumberFormat="1" applyFont="1" applyBorder="1" applyAlignment="1">
      <alignment vertical="top" wrapText="1"/>
    </xf>
    <xf numFmtId="167" fontId="9" fillId="0" borderId="10" xfId="55" applyNumberFormat="1" applyFont="1" applyBorder="1" applyAlignment="1">
      <alignment vertical="top" wrapText="1"/>
    </xf>
    <xf numFmtId="167" fontId="5" fillId="0" borderId="14" xfId="0" applyNumberFormat="1" applyFont="1" applyBorder="1" applyAlignment="1">
      <alignment vertical="top" wrapText="1"/>
    </xf>
    <xf numFmtId="167" fontId="5" fillId="0" borderId="10" xfId="58" applyNumberFormat="1" applyFont="1" applyBorder="1" applyAlignment="1">
      <alignment horizontal="right" vertical="center"/>
    </xf>
    <xf numFmtId="167" fontId="6" fillId="0" borderId="10" xfId="0" applyNumberFormat="1" applyFont="1" applyBorder="1" applyAlignment="1">
      <alignment horizontal="left" vertical="center" wrapText="1"/>
    </xf>
    <xf numFmtId="167" fontId="6" fillId="0" borderId="10" xfId="58" applyNumberFormat="1" applyFont="1" applyBorder="1" applyAlignment="1">
      <alignment horizontal="right" vertical="center"/>
    </xf>
    <xf numFmtId="167" fontId="5" fillId="0" borderId="10" xfId="0" applyNumberFormat="1" applyFont="1" applyBorder="1" applyAlignment="1">
      <alignment horizontal="right" vertical="center" wrapText="1"/>
    </xf>
    <xf numFmtId="167" fontId="12" fillId="0" borderId="11" xfId="0" applyNumberFormat="1" applyFont="1" applyBorder="1" applyAlignment="1">
      <alignment horizontal="right"/>
    </xf>
    <xf numFmtId="167" fontId="11" fillId="0" borderId="0" xfId="0" applyNumberFormat="1" applyFont="1" applyBorder="1" applyAlignment="1">
      <alignment horizontal="right" wrapText="1"/>
    </xf>
    <xf numFmtId="167" fontId="5" fillId="0" borderId="16" xfId="58" applyNumberFormat="1" applyFont="1" applyBorder="1" applyAlignment="1">
      <alignment horizontal="right" vertical="center"/>
    </xf>
    <xf numFmtId="167" fontId="5" fillId="0" borderId="16" xfId="0" applyNumberFormat="1" applyFont="1" applyBorder="1" applyAlignment="1">
      <alignment horizontal="right" vertical="center" wrapText="1"/>
    </xf>
    <xf numFmtId="167" fontId="8" fillId="33" borderId="18" xfId="0" applyNumberFormat="1" applyFont="1" applyFill="1" applyBorder="1" applyAlignment="1">
      <alignment horizontal="right" vertical="top" wrapText="1"/>
    </xf>
    <xf numFmtId="167" fontId="0" fillId="0" borderId="0" xfId="0" applyNumberFormat="1" applyFont="1" applyBorder="1" applyAlignment="1">
      <alignment/>
    </xf>
    <xf numFmtId="0" fontId="9" fillId="0" borderId="14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9" xfId="0" applyFont="1" applyBorder="1" applyAlignment="1">
      <alignment wrapText="1"/>
    </xf>
    <xf numFmtId="0" fontId="11" fillId="0" borderId="20" xfId="0" applyFont="1" applyBorder="1" applyAlignment="1">
      <alignment/>
    </xf>
    <xf numFmtId="0" fontId="9" fillId="0" borderId="16" xfId="0" applyNumberFormat="1" applyFont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/>
    </xf>
    <xf numFmtId="167" fontId="10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166" fontId="5" fillId="0" borderId="10" xfId="0" applyNumberFormat="1" applyFont="1" applyBorder="1" applyAlignment="1">
      <alignment vertical="top"/>
    </xf>
    <xf numFmtId="166" fontId="6" fillId="0" borderId="10" xfId="0" applyNumberFormat="1" applyFont="1" applyBorder="1" applyAlignment="1">
      <alignment vertical="center"/>
    </xf>
    <xf numFmtId="166" fontId="5" fillId="0" borderId="16" xfId="0" applyNumberFormat="1" applyFont="1" applyBorder="1" applyAlignment="1">
      <alignment vertical="top"/>
    </xf>
    <xf numFmtId="166" fontId="5" fillId="0" borderId="1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3" fillId="0" borderId="10" xfId="0" applyNumberFormat="1" applyFont="1" applyBorder="1" applyAlignment="1">
      <alignment vertical="top" wrapText="1"/>
    </xf>
    <xf numFmtId="0" fontId="14" fillId="0" borderId="10" xfId="0" applyNumberFormat="1" applyFont="1" applyBorder="1" applyAlignment="1">
      <alignment vertical="top" wrapText="1"/>
    </xf>
    <xf numFmtId="0" fontId="13" fillId="0" borderId="14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right" vertical="top" wrapText="1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0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21.00390625" style="13" customWidth="1"/>
    <col min="2" max="2" width="45.375" style="14" customWidth="1"/>
    <col min="3" max="3" width="12.25390625" style="14" customWidth="1"/>
    <col min="4" max="4" width="13.125" style="14" customWidth="1"/>
    <col min="5" max="5" width="10.625" style="14" customWidth="1"/>
    <col min="6" max="6" width="11.625" style="1" customWidth="1"/>
    <col min="7" max="7" width="14.875" style="1" customWidth="1"/>
    <col min="8" max="8" width="16.625" style="1" bestFit="1" customWidth="1"/>
    <col min="9" max="16384" width="9.125" style="1" customWidth="1"/>
  </cols>
  <sheetData>
    <row r="1" spans="3:7" ht="12.75">
      <c r="C1" s="16" t="s">
        <v>84</v>
      </c>
      <c r="D1" s="16"/>
      <c r="F1" s="49"/>
      <c r="G1" s="49"/>
    </row>
    <row r="2" spans="3:7" ht="12.75">
      <c r="C2" s="96" t="s">
        <v>144</v>
      </c>
      <c r="D2" s="96"/>
      <c r="E2" s="96"/>
      <c r="F2" s="49"/>
      <c r="G2" s="49"/>
    </row>
    <row r="3" spans="3:7" ht="12.75">
      <c r="C3" s="96" t="s">
        <v>86</v>
      </c>
      <c r="D3" s="96"/>
      <c r="E3" s="96"/>
      <c r="F3" s="49"/>
      <c r="G3" s="49"/>
    </row>
    <row r="4" spans="3:7" ht="12.75">
      <c r="C4" s="96" t="s">
        <v>85</v>
      </c>
      <c r="D4" s="96"/>
      <c r="E4" s="96"/>
      <c r="F4" s="49"/>
      <c r="G4" s="49"/>
    </row>
    <row r="5" spans="3:7" ht="12.75">
      <c r="C5" s="95" t="s">
        <v>198</v>
      </c>
      <c r="D5" s="95"/>
      <c r="E5" s="95"/>
      <c r="F5" s="49"/>
      <c r="G5" s="49"/>
    </row>
    <row r="6" spans="4:5" ht="12.75">
      <c r="D6" s="81"/>
      <c r="E6" s="81"/>
    </row>
    <row r="8" spans="1:12" ht="15.75">
      <c r="A8" s="88" t="s">
        <v>191</v>
      </c>
      <c r="B8" s="88"/>
      <c r="C8" s="88"/>
      <c r="D8" s="88"/>
      <c r="E8" s="88"/>
      <c r="F8" s="12"/>
      <c r="G8" s="3"/>
      <c r="H8" s="4"/>
      <c r="I8" s="4"/>
      <c r="J8" s="4"/>
      <c r="K8" s="5"/>
      <c r="L8" s="5"/>
    </row>
    <row r="9" spans="1:19" s="2" customFormat="1" ht="15" customHeight="1">
      <c r="A9" s="13"/>
      <c r="B9" s="16"/>
      <c r="C9" s="16"/>
      <c r="D9" s="16"/>
      <c r="E9" s="50" t="s">
        <v>132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2" customFormat="1" ht="48" customHeight="1">
      <c r="A10" s="45" t="s">
        <v>0</v>
      </c>
      <c r="B10" s="46" t="s">
        <v>131</v>
      </c>
      <c r="C10" s="46" t="s">
        <v>146</v>
      </c>
      <c r="D10" s="46" t="s">
        <v>197</v>
      </c>
      <c r="E10" s="47" t="s">
        <v>145</v>
      </c>
      <c r="F10" s="17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6" ht="11.25" customHeight="1">
      <c r="A11" s="18" t="s">
        <v>80</v>
      </c>
      <c r="B11" s="15">
        <v>2</v>
      </c>
      <c r="C11" s="15"/>
      <c r="D11" s="15"/>
      <c r="E11" s="48">
        <v>3</v>
      </c>
      <c r="F11" s="19"/>
    </row>
    <row r="12" spans="1:6" ht="11.25" customHeight="1">
      <c r="A12" s="18"/>
      <c r="B12" s="52" t="s">
        <v>137</v>
      </c>
      <c r="C12" s="52"/>
      <c r="D12" s="52"/>
      <c r="E12" s="53"/>
      <c r="F12" s="19"/>
    </row>
    <row r="13" spans="1:7" ht="12.75">
      <c r="A13" s="31" t="s">
        <v>1</v>
      </c>
      <c r="B13" s="92" t="s">
        <v>193</v>
      </c>
      <c r="C13" s="56">
        <f>C29+C51</f>
        <v>1096490</v>
      </c>
      <c r="D13" s="56">
        <f>D29+D51</f>
        <v>531577.9</v>
      </c>
      <c r="E13" s="54">
        <f>D13/C13*100</f>
        <v>48.47995877755383</v>
      </c>
      <c r="F13" s="22"/>
      <c r="G13" s="10"/>
    </row>
    <row r="14" spans="1:6" ht="12.75">
      <c r="A14" s="31" t="s">
        <v>2</v>
      </c>
      <c r="B14" s="32" t="s">
        <v>90</v>
      </c>
      <c r="C14" s="56">
        <v>537462</v>
      </c>
      <c r="D14" s="57">
        <f>D15</f>
        <v>252569.6</v>
      </c>
      <c r="E14" s="54">
        <f aca="true" t="shared" si="0" ref="E14:E85">D14/C14*100</f>
        <v>46.99301532015287</v>
      </c>
      <c r="F14" s="24"/>
    </row>
    <row r="15" spans="1:6" ht="12.75">
      <c r="A15" s="33" t="s">
        <v>91</v>
      </c>
      <c r="B15" s="38" t="s">
        <v>92</v>
      </c>
      <c r="C15" s="58">
        <v>537462</v>
      </c>
      <c r="D15" s="59">
        <v>252569.6</v>
      </c>
      <c r="E15" s="54">
        <f t="shared" si="0"/>
        <v>46.99301532015287</v>
      </c>
      <c r="F15" s="24"/>
    </row>
    <row r="16" spans="1:7" ht="12.75">
      <c r="A16" s="31" t="s">
        <v>3</v>
      </c>
      <c r="B16" s="35" t="s">
        <v>93</v>
      </c>
      <c r="C16" s="56">
        <f>C17+C18</f>
        <v>127000</v>
      </c>
      <c r="D16" s="60">
        <f>D17+D18</f>
        <v>54946.7</v>
      </c>
      <c r="E16" s="54">
        <f t="shared" si="0"/>
        <v>43.265118110236216</v>
      </c>
      <c r="F16" s="24"/>
      <c r="G16" s="8"/>
    </row>
    <row r="17" spans="1:7" ht="26.25" customHeight="1">
      <c r="A17" s="36" t="s">
        <v>94</v>
      </c>
      <c r="B17" s="37" t="s">
        <v>57</v>
      </c>
      <c r="C17" s="58">
        <v>126981</v>
      </c>
      <c r="D17" s="61">
        <v>54943.1</v>
      </c>
      <c r="E17" s="54">
        <f t="shared" si="0"/>
        <v>43.2687567431348</v>
      </c>
      <c r="F17" s="24"/>
      <c r="G17" s="7"/>
    </row>
    <row r="18" spans="1:7" ht="12.75">
      <c r="A18" s="33" t="s">
        <v>95</v>
      </c>
      <c r="B18" s="38" t="s">
        <v>96</v>
      </c>
      <c r="C18" s="58">
        <v>19</v>
      </c>
      <c r="D18" s="59">
        <v>3.6</v>
      </c>
      <c r="E18" s="54">
        <f t="shared" si="0"/>
        <v>18.947368421052634</v>
      </c>
      <c r="F18" s="24"/>
      <c r="G18" s="9"/>
    </row>
    <row r="19" spans="1:7" ht="12.75">
      <c r="A19" s="31" t="s">
        <v>4</v>
      </c>
      <c r="B19" s="35" t="s">
        <v>97</v>
      </c>
      <c r="C19" s="56">
        <f>C20+C21</f>
        <v>163737</v>
      </c>
      <c r="D19" s="60">
        <f>D20+D21</f>
        <v>68957.2</v>
      </c>
      <c r="E19" s="54">
        <f t="shared" si="0"/>
        <v>42.11461062557638</v>
      </c>
      <c r="F19" s="24"/>
      <c r="G19" s="8"/>
    </row>
    <row r="20" spans="1:7" ht="37.5" customHeight="1">
      <c r="A20" s="36" t="s">
        <v>98</v>
      </c>
      <c r="B20" s="37" t="s">
        <v>99</v>
      </c>
      <c r="C20" s="58">
        <v>11900</v>
      </c>
      <c r="D20" s="62">
        <v>3405.7</v>
      </c>
      <c r="E20" s="54">
        <f t="shared" si="0"/>
        <v>28.619327731092437</v>
      </c>
      <c r="F20" s="24"/>
      <c r="G20" s="7"/>
    </row>
    <row r="21" spans="1:6" ht="14.25" customHeight="1">
      <c r="A21" s="33" t="s">
        <v>100</v>
      </c>
      <c r="B21" s="38" t="s">
        <v>5</v>
      </c>
      <c r="C21" s="58">
        <v>151837</v>
      </c>
      <c r="D21" s="62">
        <v>65551.5</v>
      </c>
      <c r="E21" s="54">
        <f t="shared" si="0"/>
        <v>43.17228343552625</v>
      </c>
      <c r="F21" s="24"/>
    </row>
    <row r="22" spans="1:6" ht="17.25" customHeight="1">
      <c r="A22" s="31" t="s">
        <v>6</v>
      </c>
      <c r="B22" s="35" t="s">
        <v>101</v>
      </c>
      <c r="C22" s="56">
        <f>C23+C24+C25</f>
        <v>21295</v>
      </c>
      <c r="D22" s="60">
        <f>D23+D24+D25</f>
        <v>14500.3</v>
      </c>
      <c r="E22" s="54">
        <f t="shared" si="0"/>
        <v>68.09250997886828</v>
      </c>
      <c r="F22" s="24"/>
    </row>
    <row r="23" spans="1:7" ht="38.25" customHeight="1">
      <c r="A23" s="36" t="s">
        <v>102</v>
      </c>
      <c r="B23" s="37" t="s">
        <v>103</v>
      </c>
      <c r="C23" s="58">
        <v>7221</v>
      </c>
      <c r="D23" s="62">
        <v>3099.3</v>
      </c>
      <c r="E23" s="54">
        <f t="shared" si="0"/>
        <v>42.9206481096801</v>
      </c>
      <c r="F23" s="24"/>
      <c r="G23" s="8"/>
    </row>
    <row r="24" spans="1:6" ht="72.75" customHeight="1">
      <c r="A24" s="36" t="s">
        <v>104</v>
      </c>
      <c r="B24" s="39" t="s">
        <v>138</v>
      </c>
      <c r="C24" s="58">
        <v>13403</v>
      </c>
      <c r="D24" s="63">
        <v>11012.5</v>
      </c>
      <c r="E24" s="54">
        <f t="shared" si="0"/>
        <v>82.16444079683653</v>
      </c>
      <c r="F24" s="24"/>
    </row>
    <row r="25" spans="1:7" ht="25.5" customHeight="1">
      <c r="A25" s="36" t="s">
        <v>105</v>
      </c>
      <c r="B25" s="37" t="s">
        <v>106</v>
      </c>
      <c r="C25" s="58">
        <v>671</v>
      </c>
      <c r="D25" s="62">
        <v>388.5</v>
      </c>
      <c r="E25" s="54">
        <f t="shared" si="0"/>
        <v>57.89865871833085</v>
      </c>
      <c r="F25" s="24"/>
      <c r="G25" s="8"/>
    </row>
    <row r="26" spans="1:7" ht="26.25" customHeight="1">
      <c r="A26" s="31" t="s">
        <v>7</v>
      </c>
      <c r="B26" s="35" t="s">
        <v>178</v>
      </c>
      <c r="C26" s="56">
        <v>122</v>
      </c>
      <c r="D26" s="60">
        <v>455</v>
      </c>
      <c r="E26" s="54">
        <f t="shared" si="0"/>
        <v>372.9508196721311</v>
      </c>
      <c r="F26" s="24"/>
      <c r="G26" s="8"/>
    </row>
    <row r="27" spans="1:6" ht="25.5" customHeight="1">
      <c r="A27" s="33" t="s">
        <v>179</v>
      </c>
      <c r="B27" s="75" t="s">
        <v>180</v>
      </c>
      <c r="C27" s="58">
        <v>122</v>
      </c>
      <c r="D27" s="64">
        <v>-9.1</v>
      </c>
      <c r="E27" s="54">
        <f t="shared" si="0"/>
        <v>-7.4590163934426235</v>
      </c>
      <c r="F27" s="24"/>
    </row>
    <row r="28" spans="1:6" ht="25.5" customHeight="1">
      <c r="A28" s="33" t="s">
        <v>182</v>
      </c>
      <c r="B28" s="75" t="s">
        <v>181</v>
      </c>
      <c r="C28" s="58"/>
      <c r="D28" s="64">
        <v>29.1</v>
      </c>
      <c r="E28" s="54"/>
      <c r="F28" s="24"/>
    </row>
    <row r="29" spans="1:6" ht="18.75" customHeight="1">
      <c r="A29" s="31"/>
      <c r="B29" s="94" t="s">
        <v>107</v>
      </c>
      <c r="C29" s="56">
        <f>C26+C22+C19+C16+C14</f>
        <v>849616</v>
      </c>
      <c r="D29" s="56">
        <f>D26+D22+D19+D16+D14</f>
        <v>391428.80000000005</v>
      </c>
      <c r="E29" s="54">
        <f t="shared" si="0"/>
        <v>46.07126042824053</v>
      </c>
      <c r="F29" s="24"/>
    </row>
    <row r="30" spans="1:6" ht="38.25" customHeight="1">
      <c r="A30" s="31" t="s">
        <v>8</v>
      </c>
      <c r="B30" s="35" t="s">
        <v>183</v>
      </c>
      <c r="C30" s="56">
        <f>C32+C34+C35+C36</f>
        <v>146715</v>
      </c>
      <c r="D30" s="60">
        <f>D31+D32+D33+D34+D35+D36</f>
        <v>84427.2</v>
      </c>
      <c r="E30" s="54">
        <f t="shared" si="0"/>
        <v>57.545036294857375</v>
      </c>
      <c r="F30" s="24"/>
    </row>
    <row r="31" spans="1:6" ht="36.75" customHeight="1">
      <c r="A31" s="40" t="s">
        <v>147</v>
      </c>
      <c r="B31" s="38" t="s">
        <v>148</v>
      </c>
      <c r="C31" s="56"/>
      <c r="D31" s="59">
        <v>3677</v>
      </c>
      <c r="E31" s="54"/>
      <c r="F31" s="24"/>
    </row>
    <row r="32" spans="1:7" ht="38.25" customHeight="1">
      <c r="A32" s="40" t="s">
        <v>139</v>
      </c>
      <c r="B32" s="37" t="s">
        <v>135</v>
      </c>
      <c r="C32" s="58">
        <v>80000</v>
      </c>
      <c r="D32" s="62">
        <v>43354.7</v>
      </c>
      <c r="E32" s="54">
        <f t="shared" si="0"/>
        <v>54.193374999999996</v>
      </c>
      <c r="F32" s="24"/>
      <c r="G32" s="7"/>
    </row>
    <row r="33" spans="1:7" ht="38.25" customHeight="1">
      <c r="A33" s="36" t="s">
        <v>190</v>
      </c>
      <c r="B33" s="37" t="s">
        <v>135</v>
      </c>
      <c r="C33" s="58"/>
      <c r="D33" s="62">
        <v>179.8</v>
      </c>
      <c r="E33" s="54"/>
      <c r="F33" s="24"/>
      <c r="G33" s="7"/>
    </row>
    <row r="34" spans="1:6" ht="36.75" customHeight="1">
      <c r="A34" s="36" t="s">
        <v>108</v>
      </c>
      <c r="B34" s="37" t="s">
        <v>154</v>
      </c>
      <c r="C34" s="58">
        <v>60000</v>
      </c>
      <c r="D34" s="62">
        <v>30755.4</v>
      </c>
      <c r="E34" s="54">
        <f t="shared" si="0"/>
        <v>51.259</v>
      </c>
      <c r="F34" s="24"/>
    </row>
    <row r="35" spans="1:7" ht="36.75" customHeight="1">
      <c r="A35" s="33" t="s">
        <v>109</v>
      </c>
      <c r="B35" s="38" t="s">
        <v>110</v>
      </c>
      <c r="C35" s="58">
        <v>715</v>
      </c>
      <c r="D35" s="59">
        <v>60</v>
      </c>
      <c r="E35" s="54">
        <f t="shared" si="0"/>
        <v>8.391608391608392</v>
      </c>
      <c r="F35" s="24"/>
      <c r="G35" s="8"/>
    </row>
    <row r="36" spans="1:7" ht="51.75" customHeight="1">
      <c r="A36" s="33" t="s">
        <v>81</v>
      </c>
      <c r="B36" s="37" t="s">
        <v>111</v>
      </c>
      <c r="C36" s="58">
        <v>6000</v>
      </c>
      <c r="D36" s="62">
        <v>6400.3</v>
      </c>
      <c r="E36" s="54">
        <f t="shared" si="0"/>
        <v>106.67166666666668</v>
      </c>
      <c r="F36" s="24"/>
      <c r="G36" s="8"/>
    </row>
    <row r="37" spans="1:7" ht="18" customHeight="1">
      <c r="A37" s="31" t="s">
        <v>9</v>
      </c>
      <c r="B37" s="35" t="s">
        <v>112</v>
      </c>
      <c r="C37" s="56">
        <v>7580</v>
      </c>
      <c r="D37" s="60">
        <f>D38</f>
        <v>3099.8</v>
      </c>
      <c r="E37" s="54">
        <f t="shared" si="0"/>
        <v>40.894459102902374</v>
      </c>
      <c r="F37" s="24"/>
      <c r="G37" s="8"/>
    </row>
    <row r="38" spans="1:7" ht="25.5">
      <c r="A38" s="33" t="s">
        <v>113</v>
      </c>
      <c r="B38" s="34" t="s">
        <v>10</v>
      </c>
      <c r="C38" s="58">
        <v>7580</v>
      </c>
      <c r="D38" s="59">
        <v>3099.8</v>
      </c>
      <c r="E38" s="54">
        <f t="shared" si="0"/>
        <v>40.894459102902374</v>
      </c>
      <c r="F38" s="24"/>
      <c r="G38" s="7"/>
    </row>
    <row r="39" spans="1:7" ht="16.5" customHeight="1">
      <c r="A39" s="31" t="s">
        <v>11</v>
      </c>
      <c r="B39" s="35" t="s">
        <v>114</v>
      </c>
      <c r="C39" s="56">
        <v>1500</v>
      </c>
      <c r="D39" s="60">
        <f>D40</f>
        <v>1290</v>
      </c>
      <c r="E39" s="54">
        <f t="shared" si="0"/>
        <v>86</v>
      </c>
      <c r="F39" s="24"/>
      <c r="G39" s="7"/>
    </row>
    <row r="40" spans="1:6" ht="27.75" customHeight="1">
      <c r="A40" s="36" t="s">
        <v>115</v>
      </c>
      <c r="B40" s="37" t="s">
        <v>116</v>
      </c>
      <c r="C40" s="58">
        <v>1500</v>
      </c>
      <c r="D40" s="62">
        <v>1290</v>
      </c>
      <c r="E40" s="54">
        <f t="shared" si="0"/>
        <v>86</v>
      </c>
      <c r="F40" s="24"/>
    </row>
    <row r="41" spans="1:6" ht="27" customHeight="1">
      <c r="A41" s="31" t="s">
        <v>12</v>
      </c>
      <c r="B41" s="35" t="s">
        <v>117</v>
      </c>
      <c r="C41" s="56">
        <f>C43+C42+C44</f>
        <v>67079</v>
      </c>
      <c r="D41" s="60">
        <f>D42+D43+D44</f>
        <v>45281.6</v>
      </c>
      <c r="E41" s="54">
        <f t="shared" si="0"/>
        <v>67.50488230295622</v>
      </c>
      <c r="F41" s="24"/>
    </row>
    <row r="42" spans="1:7" ht="26.25" customHeight="1">
      <c r="A42" s="41" t="s">
        <v>118</v>
      </c>
      <c r="B42" s="38" t="s">
        <v>119</v>
      </c>
      <c r="C42" s="58">
        <v>7000</v>
      </c>
      <c r="D42" s="59">
        <v>1744.6</v>
      </c>
      <c r="E42" s="54">
        <f t="shared" si="0"/>
        <v>24.92285714285714</v>
      </c>
      <c r="F42" s="24"/>
      <c r="G42" s="7"/>
    </row>
    <row r="43" spans="1:6" ht="64.5" customHeight="1">
      <c r="A43" s="42" t="s">
        <v>120</v>
      </c>
      <c r="B43" s="37" t="s">
        <v>140</v>
      </c>
      <c r="C43" s="58">
        <v>30079</v>
      </c>
      <c r="D43" s="62">
        <v>25873.3</v>
      </c>
      <c r="E43" s="54">
        <f t="shared" si="0"/>
        <v>86.01781974134778</v>
      </c>
      <c r="F43" s="24"/>
    </row>
    <row r="44" spans="1:6" ht="36.75" customHeight="1">
      <c r="A44" s="43" t="s">
        <v>121</v>
      </c>
      <c r="B44" s="37" t="s">
        <v>122</v>
      </c>
      <c r="C44" s="58">
        <v>30000</v>
      </c>
      <c r="D44" s="62">
        <v>17663.7</v>
      </c>
      <c r="E44" s="54">
        <f t="shared" si="0"/>
        <v>58.879000000000005</v>
      </c>
      <c r="F44" s="24"/>
    </row>
    <row r="45" spans="1:6" ht="12.75">
      <c r="A45" s="31" t="s">
        <v>13</v>
      </c>
      <c r="B45" s="35" t="s">
        <v>184</v>
      </c>
      <c r="C45" s="56">
        <v>13500</v>
      </c>
      <c r="D45" s="60">
        <v>7922.7</v>
      </c>
      <c r="E45" s="54">
        <f t="shared" si="0"/>
        <v>58.68666666666667</v>
      </c>
      <c r="F45" s="24"/>
    </row>
    <row r="46" spans="1:7" ht="36.75" customHeight="1">
      <c r="A46" s="33" t="s">
        <v>123</v>
      </c>
      <c r="B46" s="38" t="s">
        <v>141</v>
      </c>
      <c r="C46" s="58">
        <v>13500</v>
      </c>
      <c r="D46" s="59">
        <v>4209.8</v>
      </c>
      <c r="E46" s="54">
        <f t="shared" si="0"/>
        <v>31.183703703703703</v>
      </c>
      <c r="F46" s="24"/>
      <c r="G46" s="74"/>
    </row>
    <row r="47" spans="1:7" ht="18" customHeight="1">
      <c r="A47" s="31" t="s">
        <v>149</v>
      </c>
      <c r="B47" s="35" t="s">
        <v>185</v>
      </c>
      <c r="C47" s="56">
        <v>10500</v>
      </c>
      <c r="D47" s="60">
        <v>1166.4</v>
      </c>
      <c r="E47" s="54">
        <f t="shared" si="0"/>
        <v>11.108571428571429</v>
      </c>
      <c r="F47" s="24"/>
      <c r="G47" s="8"/>
    </row>
    <row r="48" spans="1:7" ht="14.25" customHeight="1">
      <c r="A48" s="33" t="s">
        <v>124</v>
      </c>
      <c r="B48" s="38" t="s">
        <v>125</v>
      </c>
      <c r="C48" s="58">
        <v>10500</v>
      </c>
      <c r="D48" s="59">
        <v>1884.1</v>
      </c>
      <c r="E48" s="54">
        <f t="shared" si="0"/>
        <v>17.943809523809524</v>
      </c>
      <c r="F48" s="24"/>
      <c r="G48" s="8"/>
    </row>
    <row r="49" spans="1:7" ht="15.75" customHeight="1">
      <c r="A49" s="31" t="s">
        <v>150</v>
      </c>
      <c r="B49" s="35" t="s">
        <v>151</v>
      </c>
      <c r="C49" s="58">
        <v>0</v>
      </c>
      <c r="D49" s="60">
        <f>D50</f>
        <v>-3038.6</v>
      </c>
      <c r="E49" s="54"/>
      <c r="F49" s="24"/>
      <c r="G49" s="8"/>
    </row>
    <row r="50" spans="1:7" ht="24.75" customHeight="1">
      <c r="A50" s="33" t="s">
        <v>152</v>
      </c>
      <c r="B50" s="38" t="s">
        <v>153</v>
      </c>
      <c r="C50" s="58">
        <v>0</v>
      </c>
      <c r="D50" s="59">
        <v>-3038.6</v>
      </c>
      <c r="E50" s="54"/>
      <c r="F50" s="24"/>
      <c r="G50" s="8"/>
    </row>
    <row r="51" spans="1:7" ht="19.5" customHeight="1">
      <c r="A51" s="33"/>
      <c r="B51" s="94" t="s">
        <v>126</v>
      </c>
      <c r="C51" s="56">
        <f>C47+C45+C41+C39+C37+C30</f>
        <v>246874</v>
      </c>
      <c r="D51" s="56">
        <f>D47+D45+D41+D39+D37+D30+D49</f>
        <v>140149.1</v>
      </c>
      <c r="E51" s="54">
        <f t="shared" si="0"/>
        <v>56.76948564854947</v>
      </c>
      <c r="F51" s="24"/>
      <c r="G51" s="7"/>
    </row>
    <row r="52" spans="1:6" ht="21" customHeight="1">
      <c r="A52" s="31" t="s">
        <v>14</v>
      </c>
      <c r="B52" s="90" t="s">
        <v>194</v>
      </c>
      <c r="C52" s="56">
        <v>584254</v>
      </c>
      <c r="D52" s="60">
        <v>337550.6</v>
      </c>
      <c r="E52" s="54">
        <f t="shared" si="0"/>
        <v>57.774632266103445</v>
      </c>
      <c r="F52" s="24"/>
    </row>
    <row r="53" spans="1:7" ht="25.5" customHeight="1">
      <c r="A53" s="36" t="s">
        <v>127</v>
      </c>
      <c r="B53" s="37" t="s">
        <v>142</v>
      </c>
      <c r="C53" s="58">
        <v>18184</v>
      </c>
      <c r="D53" s="62">
        <v>270</v>
      </c>
      <c r="E53" s="54">
        <f t="shared" si="0"/>
        <v>1.4848218213814344</v>
      </c>
      <c r="F53" s="24"/>
      <c r="G53" s="8"/>
    </row>
    <row r="54" spans="1:7" ht="25.5" customHeight="1">
      <c r="A54" s="36" t="s">
        <v>176</v>
      </c>
      <c r="B54" s="37" t="s">
        <v>177</v>
      </c>
      <c r="C54" s="58">
        <v>7727</v>
      </c>
      <c r="D54" s="62">
        <v>5518</v>
      </c>
      <c r="E54" s="54">
        <f t="shared" si="0"/>
        <v>71.41193218584185</v>
      </c>
      <c r="F54" s="24"/>
      <c r="G54" s="8"/>
    </row>
    <row r="55" spans="1:6" ht="26.25" customHeight="1">
      <c r="A55" s="36" t="s">
        <v>82</v>
      </c>
      <c r="B55" s="37" t="s">
        <v>143</v>
      </c>
      <c r="C55" s="58">
        <v>556208</v>
      </c>
      <c r="D55" s="62">
        <v>329969.6</v>
      </c>
      <c r="E55" s="54">
        <f t="shared" si="0"/>
        <v>59.32485688807064</v>
      </c>
      <c r="F55" s="24"/>
    </row>
    <row r="56" spans="1:7" ht="16.5" customHeight="1">
      <c r="A56" s="43" t="s">
        <v>128</v>
      </c>
      <c r="B56" s="37" t="s">
        <v>83</v>
      </c>
      <c r="C56" s="58">
        <v>2135</v>
      </c>
      <c r="D56" s="62">
        <v>1793</v>
      </c>
      <c r="E56" s="54">
        <f t="shared" si="0"/>
        <v>83.98126463700234</v>
      </c>
      <c r="F56" s="24"/>
      <c r="G56" s="8"/>
    </row>
    <row r="57" spans="1:6" ht="27" customHeight="1">
      <c r="A57" s="76" t="s">
        <v>15</v>
      </c>
      <c r="B57" s="91" t="s">
        <v>195</v>
      </c>
      <c r="C57" s="56">
        <v>689007.5</v>
      </c>
      <c r="D57" s="60">
        <v>294219.2</v>
      </c>
      <c r="E57" s="54">
        <f t="shared" si="0"/>
        <v>42.70188640907392</v>
      </c>
      <c r="F57" s="24"/>
    </row>
    <row r="58" spans="1:7" ht="20.25" customHeight="1">
      <c r="A58" s="31" t="s">
        <v>129</v>
      </c>
      <c r="B58" s="35" t="s">
        <v>130</v>
      </c>
      <c r="C58" s="56">
        <f>C29+C51+C52+C57</f>
        <v>2369751.5</v>
      </c>
      <c r="D58" s="56">
        <f>D29+D51+D52+D57</f>
        <v>1163347.7</v>
      </c>
      <c r="E58" s="54">
        <f t="shared" si="0"/>
        <v>49.09154820663685</v>
      </c>
      <c r="F58" s="24"/>
      <c r="G58" s="7"/>
    </row>
    <row r="59" spans="1:7" ht="12.75">
      <c r="A59" s="20"/>
      <c r="B59" s="93" t="s">
        <v>196</v>
      </c>
      <c r="C59" s="65"/>
      <c r="D59" s="66"/>
      <c r="E59" s="54"/>
      <c r="F59" s="25"/>
      <c r="G59" s="6"/>
    </row>
    <row r="60" spans="1:7" ht="12.75">
      <c r="A60" s="20" t="s">
        <v>175</v>
      </c>
      <c r="B60" s="21" t="s">
        <v>66</v>
      </c>
      <c r="C60" s="67">
        <f>SUM(C61:C68)</f>
        <v>164078</v>
      </c>
      <c r="D60" s="67">
        <f>SUM(D61:D68)</f>
        <v>62538.9</v>
      </c>
      <c r="E60" s="54">
        <f t="shared" si="0"/>
        <v>38.11534757859067</v>
      </c>
      <c r="F60" s="26"/>
      <c r="G60" s="6"/>
    </row>
    <row r="61" spans="1:6" ht="26.25" customHeight="1">
      <c r="A61" s="23" t="s">
        <v>174</v>
      </c>
      <c r="B61" s="77" t="s">
        <v>65</v>
      </c>
      <c r="C61" s="65">
        <v>1190</v>
      </c>
      <c r="D61" s="68">
        <v>753.7</v>
      </c>
      <c r="E61" s="84">
        <f t="shared" si="0"/>
        <v>63.33613445378151</v>
      </c>
      <c r="F61" s="11"/>
    </row>
    <row r="62" spans="1:6" ht="34.5" customHeight="1">
      <c r="A62" s="23" t="s">
        <v>173</v>
      </c>
      <c r="B62" s="77" t="s">
        <v>64</v>
      </c>
      <c r="C62" s="65">
        <v>2769</v>
      </c>
      <c r="D62" s="68">
        <v>859.1</v>
      </c>
      <c r="E62" s="84">
        <f t="shared" si="0"/>
        <v>31.025641025641026</v>
      </c>
      <c r="F62" s="11"/>
    </row>
    <row r="63" spans="1:6" ht="36">
      <c r="A63" s="23" t="s">
        <v>172</v>
      </c>
      <c r="B63" s="77" t="s">
        <v>87</v>
      </c>
      <c r="C63" s="65">
        <v>63208.7</v>
      </c>
      <c r="D63" s="68">
        <v>31976.8</v>
      </c>
      <c r="E63" s="84">
        <f t="shared" si="0"/>
        <v>50.589238506724556</v>
      </c>
      <c r="F63" s="11"/>
    </row>
    <row r="64" spans="1:6" ht="36.75" customHeight="1">
      <c r="A64" s="23" t="s">
        <v>171</v>
      </c>
      <c r="B64" s="78" t="s">
        <v>133</v>
      </c>
      <c r="C64" s="65">
        <v>11433.4</v>
      </c>
      <c r="D64" s="82">
        <v>5522.1</v>
      </c>
      <c r="E64" s="84">
        <f t="shared" si="0"/>
        <v>48.29796910805185</v>
      </c>
      <c r="F64" s="11"/>
    </row>
    <row r="65" spans="1:6" ht="13.5" customHeight="1">
      <c r="A65" s="23" t="s">
        <v>170</v>
      </c>
      <c r="B65" s="79" t="s">
        <v>136</v>
      </c>
      <c r="C65" s="65">
        <v>4900</v>
      </c>
      <c r="D65" s="69">
        <v>2472.3</v>
      </c>
      <c r="E65" s="84">
        <f t="shared" si="0"/>
        <v>50.455102040816335</v>
      </c>
      <c r="F65" s="11"/>
    </row>
    <row r="66" spans="1:6" ht="12.75">
      <c r="A66" s="23" t="s">
        <v>169</v>
      </c>
      <c r="B66" s="77" t="s">
        <v>63</v>
      </c>
      <c r="C66" s="65">
        <v>46214</v>
      </c>
      <c r="D66" s="68">
        <v>11212.5</v>
      </c>
      <c r="E66" s="84">
        <f t="shared" si="0"/>
        <v>24.26212835937162</v>
      </c>
      <c r="F66" s="11"/>
    </row>
    <row r="67" spans="1:6" ht="12.75">
      <c r="A67" s="23" t="s">
        <v>168</v>
      </c>
      <c r="B67" s="77" t="s">
        <v>69</v>
      </c>
      <c r="C67" s="65">
        <v>7717.3</v>
      </c>
      <c r="D67" s="68"/>
      <c r="E67" s="84"/>
      <c r="F67" s="11"/>
    </row>
    <row r="68" spans="1:6" ht="16.5" customHeight="1">
      <c r="A68" s="23" t="s">
        <v>167</v>
      </c>
      <c r="B68" s="77" t="s">
        <v>62</v>
      </c>
      <c r="C68" s="65">
        <v>26645.6</v>
      </c>
      <c r="D68" s="68">
        <v>9742.4</v>
      </c>
      <c r="E68" s="84">
        <f t="shared" si="0"/>
        <v>36.56288467889633</v>
      </c>
      <c r="F68" s="11"/>
    </row>
    <row r="69" spans="1:6" ht="15.75" customHeight="1">
      <c r="A69" s="20" t="s">
        <v>166</v>
      </c>
      <c r="B69" s="21" t="s">
        <v>60</v>
      </c>
      <c r="C69" s="67">
        <f>SUM(C70:C70)</f>
        <v>1109.2</v>
      </c>
      <c r="D69" s="67">
        <f>SUM(D70:D70)</f>
        <v>3.8</v>
      </c>
      <c r="E69" s="54">
        <f t="shared" si="0"/>
        <v>0.3425892535160476</v>
      </c>
      <c r="F69" s="11"/>
    </row>
    <row r="70" spans="1:6" ht="15.75" customHeight="1">
      <c r="A70" s="23" t="s">
        <v>165</v>
      </c>
      <c r="B70" s="77" t="s">
        <v>61</v>
      </c>
      <c r="C70" s="65">
        <v>1109.2</v>
      </c>
      <c r="D70" s="68">
        <v>3.8</v>
      </c>
      <c r="E70" s="84">
        <f t="shared" si="0"/>
        <v>0.3425892535160476</v>
      </c>
      <c r="F70" s="11"/>
    </row>
    <row r="71" spans="1:6" ht="26.25" customHeight="1">
      <c r="A71" s="20" t="s">
        <v>16</v>
      </c>
      <c r="B71" s="21" t="s">
        <v>17</v>
      </c>
      <c r="C71" s="67">
        <f>SUM(C72:C74)</f>
        <v>21504.3</v>
      </c>
      <c r="D71" s="67">
        <f>SUM(D72:D74)</f>
        <v>9080.2</v>
      </c>
      <c r="E71" s="54">
        <f t="shared" si="0"/>
        <v>42.22504336342035</v>
      </c>
      <c r="F71" s="11"/>
    </row>
    <row r="72" spans="1:6" ht="15.75" customHeight="1">
      <c r="A72" s="23" t="s">
        <v>18</v>
      </c>
      <c r="B72" s="77" t="s">
        <v>19</v>
      </c>
      <c r="C72" s="65">
        <v>12753.4</v>
      </c>
      <c r="D72" s="68">
        <v>5635.1</v>
      </c>
      <c r="E72" s="84">
        <f t="shared" si="0"/>
        <v>44.18508005708282</v>
      </c>
      <c r="F72" s="11"/>
    </row>
    <row r="73" spans="1:6" ht="24">
      <c r="A73" s="23" t="s">
        <v>20</v>
      </c>
      <c r="B73" s="77" t="s">
        <v>21</v>
      </c>
      <c r="C73" s="65">
        <v>8600.9</v>
      </c>
      <c r="D73" s="68">
        <v>3395.1</v>
      </c>
      <c r="E73" s="84">
        <f t="shared" si="0"/>
        <v>39.47377600018603</v>
      </c>
      <c r="F73" s="11"/>
    </row>
    <row r="74" spans="1:6" ht="24">
      <c r="A74" s="23" t="s">
        <v>164</v>
      </c>
      <c r="B74" s="77" t="s">
        <v>71</v>
      </c>
      <c r="C74" s="65">
        <v>150</v>
      </c>
      <c r="D74" s="68">
        <v>50</v>
      </c>
      <c r="E74" s="84">
        <f t="shared" si="0"/>
        <v>33.33333333333333</v>
      </c>
      <c r="F74" s="11"/>
    </row>
    <row r="75" spans="1:6" ht="12.75">
      <c r="A75" s="20" t="s">
        <v>22</v>
      </c>
      <c r="B75" s="21" t="s">
        <v>23</v>
      </c>
      <c r="C75" s="67">
        <f>SUM(C76:C78)</f>
        <v>41190.6</v>
      </c>
      <c r="D75" s="67">
        <f>SUM(D76:D78)</f>
        <v>24539.3</v>
      </c>
      <c r="E75" s="54">
        <f t="shared" si="0"/>
        <v>59.57500012138692</v>
      </c>
      <c r="F75" s="11"/>
    </row>
    <row r="76" spans="1:6" ht="12.75">
      <c r="A76" s="23" t="s">
        <v>186</v>
      </c>
      <c r="B76" s="83" t="s">
        <v>187</v>
      </c>
      <c r="C76" s="65">
        <v>1268.5</v>
      </c>
      <c r="D76" s="65">
        <v>1018.5</v>
      </c>
      <c r="E76" s="84">
        <f t="shared" si="0"/>
        <v>80.29168309026409</v>
      </c>
      <c r="F76" s="11"/>
    </row>
    <row r="77" spans="1:6" ht="16.5" customHeight="1">
      <c r="A77" s="23" t="s">
        <v>163</v>
      </c>
      <c r="B77" s="77" t="s">
        <v>72</v>
      </c>
      <c r="C77" s="65">
        <v>37046.9</v>
      </c>
      <c r="D77" s="68">
        <v>22553.7</v>
      </c>
      <c r="E77" s="84">
        <f t="shared" si="0"/>
        <v>60.878777981423546</v>
      </c>
      <c r="F77" s="11"/>
    </row>
    <row r="78" spans="1:6" ht="16.5" customHeight="1">
      <c r="A78" s="23" t="s">
        <v>162</v>
      </c>
      <c r="B78" s="77" t="s">
        <v>73</v>
      </c>
      <c r="C78" s="65">
        <v>2875.2</v>
      </c>
      <c r="D78" s="68">
        <v>967.1</v>
      </c>
      <c r="E78" s="84">
        <f t="shared" si="0"/>
        <v>33.63592097941013</v>
      </c>
      <c r="F78" s="11"/>
    </row>
    <row r="79" spans="1:6" ht="12.75">
      <c r="A79" s="20" t="s">
        <v>24</v>
      </c>
      <c r="B79" s="21" t="s">
        <v>25</v>
      </c>
      <c r="C79" s="67">
        <f>SUM(C80:C83)</f>
        <v>78832.5</v>
      </c>
      <c r="D79" s="67">
        <f>SUM(D80:D83)</f>
        <v>32971</v>
      </c>
      <c r="E79" s="54">
        <f t="shared" si="0"/>
        <v>41.82412076237592</v>
      </c>
      <c r="F79" s="11"/>
    </row>
    <row r="80" spans="1:6" ht="12.75">
      <c r="A80" s="23" t="s">
        <v>26</v>
      </c>
      <c r="B80" s="77" t="s">
        <v>27</v>
      </c>
      <c r="C80" s="65">
        <v>6451.4</v>
      </c>
      <c r="D80" s="68">
        <v>1992.9</v>
      </c>
      <c r="E80" s="84">
        <f t="shared" si="0"/>
        <v>30.89096940199027</v>
      </c>
      <c r="F80" s="11"/>
    </row>
    <row r="81" spans="1:6" ht="12.75">
      <c r="A81" s="23" t="s">
        <v>188</v>
      </c>
      <c r="B81" s="77" t="s">
        <v>189</v>
      </c>
      <c r="C81" s="65">
        <v>4710</v>
      </c>
      <c r="D81" s="68">
        <v>0</v>
      </c>
      <c r="E81" s="84">
        <f t="shared" si="0"/>
        <v>0</v>
      </c>
      <c r="F81" s="11"/>
    </row>
    <row r="82" spans="1:6" ht="12.75">
      <c r="A82" s="23" t="s">
        <v>161</v>
      </c>
      <c r="B82" s="77" t="s">
        <v>88</v>
      </c>
      <c r="C82" s="65">
        <v>40149.1</v>
      </c>
      <c r="D82" s="68">
        <v>17784.3</v>
      </c>
      <c r="E82" s="84">
        <f t="shared" si="0"/>
        <v>44.29563800932026</v>
      </c>
      <c r="F82" s="11"/>
    </row>
    <row r="83" spans="1:6" ht="24">
      <c r="A83" s="23" t="s">
        <v>160</v>
      </c>
      <c r="B83" s="77" t="s">
        <v>89</v>
      </c>
      <c r="C83" s="65">
        <v>27522</v>
      </c>
      <c r="D83" s="68">
        <v>13193.8</v>
      </c>
      <c r="E83" s="84">
        <f t="shared" si="0"/>
        <v>47.93910326284427</v>
      </c>
      <c r="F83" s="11"/>
    </row>
    <row r="84" spans="1:6" ht="12.75">
      <c r="A84" s="20" t="s">
        <v>159</v>
      </c>
      <c r="B84" s="21" t="s">
        <v>67</v>
      </c>
      <c r="C84" s="67">
        <f>SUM(C85:C85)</f>
        <v>1083.7</v>
      </c>
      <c r="D84" s="67">
        <f>SUM(D85:D85)</f>
        <v>278.5</v>
      </c>
      <c r="E84" s="54">
        <f t="shared" si="0"/>
        <v>25.698994186583</v>
      </c>
      <c r="F84" s="11"/>
    </row>
    <row r="85" spans="1:6" ht="16.5" customHeight="1">
      <c r="A85" s="23" t="s">
        <v>158</v>
      </c>
      <c r="B85" s="77" t="s">
        <v>68</v>
      </c>
      <c r="C85" s="65">
        <v>1083.7</v>
      </c>
      <c r="D85" s="68">
        <v>278.5</v>
      </c>
      <c r="E85" s="84">
        <f t="shared" si="0"/>
        <v>25.698994186583</v>
      </c>
      <c r="F85" s="11"/>
    </row>
    <row r="86" spans="1:6" ht="12.75">
      <c r="A86" s="20" t="s">
        <v>28</v>
      </c>
      <c r="B86" s="21" t="s">
        <v>29</v>
      </c>
      <c r="C86" s="67">
        <f>SUM(C87:C91)</f>
        <v>1131463</v>
      </c>
      <c r="D86" s="67">
        <f>SUM(D87:D91)</f>
        <v>596595.5</v>
      </c>
      <c r="E86" s="54">
        <f aca="true" t="shared" si="1" ref="E86:E106">D86/C86*100</f>
        <v>52.72779578298186</v>
      </c>
      <c r="F86" s="11"/>
    </row>
    <row r="87" spans="1:6" ht="12.75">
      <c r="A87" s="23" t="s">
        <v>30</v>
      </c>
      <c r="B87" s="77" t="s">
        <v>31</v>
      </c>
      <c r="C87" s="65">
        <v>358550.6</v>
      </c>
      <c r="D87" s="68">
        <v>187664.2</v>
      </c>
      <c r="E87" s="84">
        <f t="shared" si="1"/>
        <v>52.33966977045918</v>
      </c>
      <c r="F87" s="11"/>
    </row>
    <row r="88" spans="1:6" ht="12.75">
      <c r="A88" s="23" t="s">
        <v>32</v>
      </c>
      <c r="B88" s="77" t="s">
        <v>33</v>
      </c>
      <c r="C88" s="65">
        <v>699255.9</v>
      </c>
      <c r="D88" s="68">
        <v>379420</v>
      </c>
      <c r="E88" s="84">
        <f t="shared" si="1"/>
        <v>54.26053609272371</v>
      </c>
      <c r="F88" s="11"/>
    </row>
    <row r="89" spans="1:6" ht="12.75">
      <c r="A89" s="23" t="s">
        <v>34</v>
      </c>
      <c r="B89" s="77" t="s">
        <v>35</v>
      </c>
      <c r="C89" s="65">
        <v>144.5</v>
      </c>
      <c r="D89" s="68">
        <v>104.3</v>
      </c>
      <c r="E89" s="84">
        <f t="shared" si="1"/>
        <v>72.17993079584775</v>
      </c>
      <c r="F89" s="11"/>
    </row>
    <row r="90" spans="1:6" ht="12.75">
      <c r="A90" s="23" t="s">
        <v>36</v>
      </c>
      <c r="B90" s="77" t="s">
        <v>37</v>
      </c>
      <c r="C90" s="65">
        <v>24181.6</v>
      </c>
      <c r="D90" s="68">
        <v>5569.2</v>
      </c>
      <c r="E90" s="84">
        <f t="shared" si="1"/>
        <v>23.030734111886726</v>
      </c>
      <c r="F90" s="11"/>
    </row>
    <row r="91" spans="1:6" ht="14.25" customHeight="1">
      <c r="A91" s="23" t="s">
        <v>38</v>
      </c>
      <c r="B91" s="77" t="s">
        <v>39</v>
      </c>
      <c r="C91" s="65">
        <v>49330.4</v>
      </c>
      <c r="D91" s="68">
        <v>23837.8</v>
      </c>
      <c r="E91" s="84">
        <f t="shared" si="1"/>
        <v>48.32273810875241</v>
      </c>
      <c r="F91" s="11"/>
    </row>
    <row r="92" spans="1:6" ht="12.75">
      <c r="A92" s="20" t="s">
        <v>40</v>
      </c>
      <c r="B92" s="21" t="s">
        <v>192</v>
      </c>
      <c r="C92" s="67">
        <f>SUM(C93:C94)</f>
        <v>55500.5</v>
      </c>
      <c r="D92" s="67">
        <f>SUM(D93:D94)</f>
        <v>28164.199999999997</v>
      </c>
      <c r="E92" s="85">
        <f t="shared" si="1"/>
        <v>50.74584913649426</v>
      </c>
      <c r="F92" s="11"/>
    </row>
    <row r="93" spans="1:6" ht="12.75">
      <c r="A93" s="23" t="s">
        <v>41</v>
      </c>
      <c r="B93" s="77" t="s">
        <v>42</v>
      </c>
      <c r="C93" s="65">
        <v>48774.6</v>
      </c>
      <c r="D93" s="68">
        <v>24949.1</v>
      </c>
      <c r="E93" s="84">
        <f t="shared" si="1"/>
        <v>51.151829025763405</v>
      </c>
      <c r="F93" s="11"/>
    </row>
    <row r="94" spans="1:6" ht="25.5" customHeight="1">
      <c r="A94" s="23" t="s">
        <v>43</v>
      </c>
      <c r="B94" s="77" t="s">
        <v>44</v>
      </c>
      <c r="C94" s="65">
        <v>6725.9</v>
      </c>
      <c r="D94" s="68">
        <v>3215.1</v>
      </c>
      <c r="E94" s="84">
        <f t="shared" si="1"/>
        <v>47.801781174266644</v>
      </c>
      <c r="F94" s="11"/>
    </row>
    <row r="95" spans="1:6" ht="12.75">
      <c r="A95" s="20" t="s">
        <v>45</v>
      </c>
      <c r="B95" s="21" t="s">
        <v>46</v>
      </c>
      <c r="C95" s="67">
        <f>SUM(C96:C101)</f>
        <v>844774.3999999999</v>
      </c>
      <c r="D95" s="67">
        <f>SUM(D96:D101)</f>
        <v>369629.60000000003</v>
      </c>
      <c r="E95" s="54">
        <f t="shared" si="1"/>
        <v>43.75482969180885</v>
      </c>
      <c r="F95" s="11"/>
    </row>
    <row r="96" spans="1:6" ht="12.75">
      <c r="A96" s="23" t="s">
        <v>47</v>
      </c>
      <c r="B96" s="77" t="s">
        <v>74</v>
      </c>
      <c r="C96" s="65">
        <v>411791.8</v>
      </c>
      <c r="D96" s="68">
        <v>185042.9</v>
      </c>
      <c r="E96" s="84">
        <f t="shared" si="1"/>
        <v>44.936033209014845</v>
      </c>
      <c r="F96" s="11"/>
    </row>
    <row r="97" spans="1:6" ht="12.75">
      <c r="A97" s="23" t="s">
        <v>48</v>
      </c>
      <c r="B97" s="77" t="s">
        <v>75</v>
      </c>
      <c r="C97" s="65">
        <v>292754.2</v>
      </c>
      <c r="D97" s="68">
        <v>120068</v>
      </c>
      <c r="E97" s="84">
        <f t="shared" si="1"/>
        <v>41.01324592439664</v>
      </c>
      <c r="F97" s="11"/>
    </row>
    <row r="98" spans="1:6" ht="12.75">
      <c r="A98" s="23" t="s">
        <v>155</v>
      </c>
      <c r="B98" s="51" t="s">
        <v>134</v>
      </c>
      <c r="C98" s="65">
        <v>14048.2</v>
      </c>
      <c r="D98" s="70">
        <v>5732.2</v>
      </c>
      <c r="E98" s="84">
        <f t="shared" si="1"/>
        <v>40.803804046069956</v>
      </c>
      <c r="F98" s="11"/>
    </row>
    <row r="99" spans="1:6" ht="16.5" customHeight="1">
      <c r="A99" s="23" t="s">
        <v>49</v>
      </c>
      <c r="B99" s="77" t="s">
        <v>76</v>
      </c>
      <c r="C99" s="65">
        <v>42283.2</v>
      </c>
      <c r="D99" s="68">
        <v>20830.5</v>
      </c>
      <c r="E99" s="84">
        <f t="shared" si="1"/>
        <v>49.264246793052564</v>
      </c>
      <c r="F99" s="11"/>
    </row>
    <row r="100" spans="1:6" ht="16.5" customHeight="1">
      <c r="A100" s="23" t="s">
        <v>156</v>
      </c>
      <c r="B100" s="77" t="s">
        <v>77</v>
      </c>
      <c r="C100" s="65">
        <v>74828</v>
      </c>
      <c r="D100" s="68">
        <v>33606.9</v>
      </c>
      <c r="E100" s="84">
        <f t="shared" si="1"/>
        <v>44.912198642219494</v>
      </c>
      <c r="F100" s="11"/>
    </row>
    <row r="101" spans="1:6" ht="24" customHeight="1">
      <c r="A101" s="23" t="s">
        <v>157</v>
      </c>
      <c r="B101" s="77" t="s">
        <v>78</v>
      </c>
      <c r="C101" s="65">
        <v>9069</v>
      </c>
      <c r="D101" s="68">
        <v>4349.1</v>
      </c>
      <c r="E101" s="87">
        <f t="shared" si="1"/>
        <v>47.95567317234536</v>
      </c>
      <c r="F101" s="11"/>
    </row>
    <row r="102" spans="1:6" ht="12.75">
      <c r="A102" s="20" t="s">
        <v>50</v>
      </c>
      <c r="B102" s="21" t="s">
        <v>51</v>
      </c>
      <c r="C102" s="67">
        <f>SUM(C103:C105)</f>
        <v>111406.5</v>
      </c>
      <c r="D102" s="67">
        <f>SUM(D103:D105)</f>
        <v>40842.3</v>
      </c>
      <c r="E102" s="54">
        <f t="shared" si="1"/>
        <v>36.660607774232204</v>
      </c>
      <c r="F102" s="11"/>
    </row>
    <row r="103" spans="1:6" ht="12.75">
      <c r="A103" s="23" t="s">
        <v>52</v>
      </c>
      <c r="B103" s="77" t="s">
        <v>53</v>
      </c>
      <c r="C103" s="65">
        <v>1748.1</v>
      </c>
      <c r="D103" s="68">
        <v>412.5</v>
      </c>
      <c r="E103" s="84">
        <f t="shared" si="1"/>
        <v>23.597048223785826</v>
      </c>
      <c r="F103" s="11"/>
    </row>
    <row r="104" spans="1:6" ht="12.75">
      <c r="A104" s="23" t="s">
        <v>58</v>
      </c>
      <c r="B104" s="77" t="s">
        <v>59</v>
      </c>
      <c r="C104" s="65">
        <v>99630.7</v>
      </c>
      <c r="D104" s="68">
        <v>36436.8</v>
      </c>
      <c r="E104" s="84">
        <f t="shared" si="1"/>
        <v>36.57185987853142</v>
      </c>
      <c r="F104" s="11"/>
    </row>
    <row r="105" spans="1:6" ht="13.5" thickBot="1">
      <c r="A105" s="27" t="s">
        <v>54</v>
      </c>
      <c r="B105" s="80" t="s">
        <v>79</v>
      </c>
      <c r="C105" s="71">
        <v>10027.7</v>
      </c>
      <c r="D105" s="72">
        <v>3993</v>
      </c>
      <c r="E105" s="86">
        <f t="shared" si="1"/>
        <v>39.819699432571774</v>
      </c>
      <c r="F105" s="11"/>
    </row>
    <row r="106" spans="1:6" ht="13.5" thickBot="1">
      <c r="A106" s="30" t="s">
        <v>55</v>
      </c>
      <c r="B106" s="44" t="s">
        <v>56</v>
      </c>
      <c r="C106" s="73">
        <f>C60+C69+C71+C75+C79+C84+C86+C92+C95+C102</f>
        <v>2450942.7</v>
      </c>
      <c r="D106" s="73">
        <f>D60+D69+D71+D75+D79+D84+D86+D92+D95+D102</f>
        <v>1164643.3</v>
      </c>
      <c r="E106" s="55">
        <f t="shared" si="1"/>
        <v>47.51817739353923</v>
      </c>
      <c r="F106" s="11"/>
    </row>
    <row r="107" spans="1:6" ht="12.75">
      <c r="A107" s="28"/>
      <c r="B107" s="29"/>
      <c r="C107" s="29"/>
      <c r="D107" s="29"/>
      <c r="E107" s="29"/>
      <c r="F107" s="11"/>
    </row>
    <row r="108" ht="12.75">
      <c r="F108" s="11"/>
    </row>
    <row r="109" spans="1:2" ht="12.75">
      <c r="A109" s="14"/>
      <c r="B109" s="89"/>
    </row>
    <row r="110" ht="12.75">
      <c r="B110" s="14" t="s">
        <v>70</v>
      </c>
    </row>
  </sheetData>
  <sheetProtection/>
  <mergeCells count="4">
    <mergeCell ref="C5:E5"/>
    <mergeCell ref="C2:E2"/>
    <mergeCell ref="C3:E3"/>
    <mergeCell ref="C4:E4"/>
  </mergeCells>
  <printOptions horizontalCentered="1"/>
  <pageMargins left="0.1968503937007874" right="0.1968503937007874" top="0.3937007874015748" bottom="0.3937007874015748" header="0" footer="0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pressa</cp:lastModifiedBy>
  <cp:lastPrinted>2010-08-09T04:57:53Z</cp:lastPrinted>
  <dcterms:created xsi:type="dcterms:W3CDTF">2000-03-06T12:32:30Z</dcterms:created>
  <dcterms:modified xsi:type="dcterms:W3CDTF">2012-04-16T13:30:12Z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