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12435" tabRatio="769" activeTab="0"/>
  </bookViews>
  <sheets>
    <sheet name="Паспорт" sheetId="1" r:id="rId1"/>
    <sheet name="Перечень мероприятий" sheetId="2" r:id="rId2"/>
    <sheet name="5%" sheetId="3" r:id="rId3"/>
  </sheets>
  <definedNames>
    <definedName name="_xlnm.Print_Titles" localSheetId="1">'Перечень мероприятий'!$4:$5</definedName>
    <definedName name="_xlnm.Print_Area" localSheetId="2">'5%'!$A$1:$H$40</definedName>
  </definedNames>
  <calcPr fullCalcOnLoad="1"/>
</workbook>
</file>

<file path=xl/sharedStrings.xml><?xml version="1.0" encoding="utf-8"?>
<sst xmlns="http://schemas.openxmlformats.org/spreadsheetml/2006/main" count="299" uniqueCount="140">
  <si>
    <t>Расходы (тыс. рублей)</t>
  </si>
  <si>
    <t>Средства бюджета Московской области</t>
  </si>
  <si>
    <t>Наименование подпрограммы</t>
  </si>
  <si>
    <t>Цель подпрограммы</t>
  </si>
  <si>
    <t>Задачи подпрограммы</t>
  </si>
  <si>
    <t>Сроки реализации подпрограммы</t>
  </si>
  <si>
    <t>Источники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</si>
  <si>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</si>
  <si>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Источник финансирования</t>
  </si>
  <si>
    <t>Итого</t>
  </si>
  <si>
    <t xml:space="preserve">Всего:
в том числе:
</t>
  </si>
  <si>
    <t>Средства федерального бюджета</t>
  </si>
  <si>
    <t>Внебюджетные источники</t>
  </si>
  <si>
    <t>Планируемые результаты реализации подпрограммы</t>
  </si>
  <si>
    <t>N п/п</t>
  </si>
  <si>
    <t>Задача 1</t>
  </si>
  <si>
    <t>Показатель 1</t>
  </si>
  <si>
    <t>Показатель 2</t>
  </si>
  <si>
    <t>Наименование показателя</t>
  </si>
  <si>
    <t>Целевое значение показателя в соответствии с подпрограммой</t>
  </si>
  <si>
    <t>Изменение целевых значений показателя при увеличении объема финансирования мероприятий подпрограммы</t>
  </si>
  <si>
    <t>Наименование дополнительных мероприятий для реализации в случае увеличения объемов финансирования подпрограммы</t>
  </si>
  <si>
    <t>Объем финансирования дополнительного мероприятия</t>
  </si>
  <si>
    <t>ЗНАЧЕНИЙ ЦЕЛЕВЫХ ПОКАЗАТЕЛЕЙ ЭФФЕКТИВНОСТИ</t>
  </si>
  <si>
    <t>Таблица 1. При увеличении бюджетных ассигнований, направляемых на реализацию подпрограммы, на 5 процентов</t>
  </si>
  <si>
    <t>Таблица 2. При уменьшении бюджетных ассигнований, направляемых на реализацию подпрограммы, на 5 процентов</t>
  </si>
  <si>
    <t>(наименование подпрограммы)</t>
  </si>
  <si>
    <t>Мероприятия по реализации подпрограммы</t>
  </si>
  <si>
    <t>Перечень стандартных процедур, обеспечивающих выполнение мероприятия, с указанием предельных сроков их исполнения</t>
  </si>
  <si>
    <t>Источники финансирования</t>
  </si>
  <si>
    <t>Срок исполнения мероприятия</t>
  </si>
  <si>
    <t>Объем финансирования мероприятия в текущем финансовом году (тыс. руб.)*</t>
  </si>
  <si>
    <t>Всего (тыс. руб.)</t>
  </si>
  <si>
    <t>Объем финансирования по годам (тыс. руб.)</t>
  </si>
  <si>
    <t>Ответственный за выполнение мероприятия подпрограммы</t>
  </si>
  <si>
    <t>Результаты выполнения мероприятий подпрограммы</t>
  </si>
  <si>
    <t>1.</t>
  </si>
  <si>
    <t>1.1.</t>
  </si>
  <si>
    <t>1.2.</t>
  </si>
  <si>
    <t>Мероприятие 2</t>
  </si>
  <si>
    <t>Заказчик подпрограммы</t>
  </si>
  <si>
    <t>2015 год</t>
  </si>
  <si>
    <t>2016 год</t>
  </si>
  <si>
    <t>2017 год</t>
  </si>
  <si>
    <t>2018 год</t>
  </si>
  <si>
    <t>2019 год</t>
  </si>
  <si>
    <t>С 2015 года по 2019 год</t>
  </si>
  <si>
    <t>"Развитие систем коммунальной инфраструктуры"</t>
  </si>
  <si>
    <t>Подготовка объектов жилищно-коммунального хозяйства городского округа к осенне-зимнему периоду</t>
  </si>
  <si>
    <t>Совершенствование системы управления жилищно-коммунальным хозяйством городского округа Электросталь Московской области на 2015-2019 годы</t>
  </si>
  <si>
    <t xml:space="preserve">Мероприятие 1
</t>
  </si>
  <si>
    <t>Ежегодно</t>
  </si>
  <si>
    <t>1.3.</t>
  </si>
  <si>
    <t>Мероприятие 3</t>
  </si>
  <si>
    <t>1.4.</t>
  </si>
  <si>
    <t>Мероприятие 4</t>
  </si>
  <si>
    <t>Модернизация участков магистральных теплотрасс</t>
  </si>
  <si>
    <t>Модернизация оборудования котельных</t>
  </si>
  <si>
    <t>Модернизация теплообменного оборудования центральных тепловых пунктов</t>
  </si>
  <si>
    <t>Модернизация участков водопроводных сетей</t>
  </si>
  <si>
    <t>Модернизация участков сетей водоотведения</t>
  </si>
  <si>
    <t>Управление городского жилищного и коммунального хозяйства Администрации городского округа (далее - УГЖКХ)</t>
  </si>
  <si>
    <t xml:space="preserve">Повышение надежности функционирования систем и объектов водоснабжения, водоотведения и очистки сточных вод;
повышение энергоэффективности и модернизация объектов водоснабжения, водоотведения и очистки сточных вод.
</t>
  </si>
  <si>
    <t>УГЖКХ</t>
  </si>
  <si>
    <t xml:space="preserve">Повышение качества предоставления населению услуг тепло-, водоснабжения и водоотведения  </t>
  </si>
  <si>
    <t>РЕАЛИЗАЦИИ ПОДПРОГРАММЫ "Развитие систем коммунальной инфраструктуры" *</t>
  </si>
  <si>
    <t xml:space="preserve">* В связи с тем, что в подпрограмме "Развитие систем коммунальной инфраструктуры" отсутствует бюджетное финансирование мероприятий, оценка влияния изменения объемов бюджетных ассигнований не производится. В случае выделения бюджетных средств на реализацию мероприятий, указанных в подпрограмме, оценка будет рассчитана дополнительно.   </t>
  </si>
  <si>
    <t>Снижение износа систем коммунальной инфраструктуры</t>
  </si>
  <si>
    <t>В пределах обеспечивающей подпрограммы</t>
  </si>
  <si>
    <t>Повышение надежности функционирования систем жизнеобеспечения населения</t>
  </si>
  <si>
    <t>Обеспечение 100% готовности объектов социальной сферы и жилищного фонда к осенне-зимнему периоду</t>
  </si>
  <si>
    <t>В период реализации инвестиционных программ</t>
  </si>
  <si>
    <t>Повышение эксплуатационных характеристик оборудования котельных</t>
  </si>
  <si>
    <t>Оптимизация технологических процессов на ЦТП</t>
  </si>
  <si>
    <t>Техническое обследование систем коммунальной инфраструктуры. Разработка переченя плановых мероприятий по ремонту объектов систем коммунальной инфраструктуры, мероприятий, направленных на улучшение качества предоставляемых услуг. Расчет планируемых объемов предоситавляемых услуг. Расчет объема финансовых потребностей, необходимых для реализации производственных программ. Разработка графиков реализации мероприятий производственных программ. Утверждение производственных программ органами регулирования тарифов</t>
  </si>
  <si>
    <t>Формирование, утверждение установленным порядком и реализация комлексного плана мероприятий по подготовке к осенне-зимнему периоду объектов жилищно-коммунального хозяйства, социальной сферы и жилищного фонда городского округа</t>
  </si>
  <si>
    <t>Получение технических заданий на разработку инвестиционных программ. Разработка целевых показателей деятельности ресурсоснабжающих организаций. Подготовка перечня мероприятий по строительству новых, реконструкции и (или) модернизации существующих объектов систем коммунальной инфраструктуры, включая мероприятия для подключения новых абонентов. Определение объемов финансовых потребностей для реализации инвестиционных программ, с указанием источников финансирования. Разработка графиков реализации мероприятий инвестиционных программ. Расчет эффективности инвестирования средств. Предварительный расчет тарифов. Утверждение инвестиционных программ уполномоченным органом исполнительной власти субъекта Российской Федерации</t>
  </si>
  <si>
    <t>Подготовка проектно-сметной документации, реализация инвестиционных программ в соответствии с утвержденными графиками</t>
  </si>
  <si>
    <t>Средства бюджета городского округа Электросталь</t>
  </si>
  <si>
    <t>Развитие систем коммунальной инфраструктуры</t>
  </si>
  <si>
    <t>Содержание и ремонт основных фондов организаций сектора водоснабжения, водоотведения, очистки сточных вод и теплоснабжения</t>
  </si>
  <si>
    <t>Обеспечение надежного теплоснабжения, в том числе принятие мер по организации обеспечения теплоснабжения потребителей в случае неисполнения теплоснабжающими организациями или теплосетевыми организациями своих обязательств либо отказа указанных организаций от исполнения своих обязательств, включая работы по подготовке к зиме, погашению задолженности, приоводящей к снижению надежности теплоснабжения, водоснабжения, водоотведения и др.</t>
  </si>
  <si>
    <t>Разработка и согласование инвестиционных программ организаций коммунального комплекса, осуществляющих производство товаров, оказание услуг по водо-, тепло-, газо- и электроснабжению, водоотведению</t>
  </si>
  <si>
    <t>Реализация инвестиционных программ организаций коммунального комплекса, осуществляющих производство товаров, оказание услуг по водо-, теплоснабжению, водоотведению</t>
  </si>
  <si>
    <t>Мероприятие 5</t>
  </si>
  <si>
    <t>1.5.</t>
  </si>
  <si>
    <t>Организации коммунального комплекса, осуществляющие производство товаров, оказание услуг по водо-, тепло-, газо- и электроснабжению, водоотведению</t>
  </si>
  <si>
    <t>Организации коммунального комплекса, осуществляющие производство товаров, оказание услуг по теплоснабжению, реализующие инвестиционные программы</t>
  </si>
  <si>
    <t>В установленные законодательством РФ сроки</t>
  </si>
  <si>
    <t>Организации коммунального комплекса, осуществляющие производство товаров, оказание услуг по водоснабжению, реализующие инвестиционные программы</t>
  </si>
  <si>
    <t>Недопущение аварий на тепловых сетях</t>
  </si>
  <si>
    <t>Недопущение аварий на водопроводных сетях</t>
  </si>
  <si>
    <t>Увеличение объема покупки питьевой воды у филиала ГУП МО "Коммунальные системы Московской области" "Восточная система водоснабжения"</t>
  </si>
  <si>
    <t>Организации коммунального комплекса, осуществляющие производство товаров, оказание услуг по водоснабжению</t>
  </si>
  <si>
    <t>Недопущение аварий на системах водоотведения</t>
  </si>
  <si>
    <t>*- объем финансирования аналогичных мероприятий в году, предшествующем году начала реализации муниципальной программы</t>
  </si>
  <si>
    <t>Капитальный ремонт участков магистральных теплотрасс</t>
  </si>
  <si>
    <t>Капитальный ремонт участков водопроводных сетей</t>
  </si>
  <si>
    <t>Снижение количества технологических сбоев в тепловых сетях</t>
  </si>
  <si>
    <t>Организации коммунального комплекса, осуществляющие производство товаров, оказание услуг по теплоснабжению</t>
  </si>
  <si>
    <t>Снижение количества технологических сбоев в водопроводных сетях</t>
  </si>
  <si>
    <t>Организации коммунального комплекса, осуществляющие производство товаров, оказание услуг по водо-, теплоснабжению, водоотведению, реализующие инвестиционные программы</t>
  </si>
  <si>
    <t>1.6.</t>
  </si>
  <si>
    <t>Мероприятие 6</t>
  </si>
  <si>
    <t>Капитальный ремонт участков сетей водоотведения</t>
  </si>
  <si>
    <t>Снижение количества технологических сбоев в сетях водоотведения</t>
  </si>
  <si>
    <t>1.7.</t>
  </si>
  <si>
    <t>Мероприятие 7</t>
  </si>
  <si>
    <t>2015-2019 годы</t>
  </si>
  <si>
    <t>1.8.</t>
  </si>
  <si>
    <t>Мероприятие 8</t>
  </si>
  <si>
    <t>1.9.</t>
  </si>
  <si>
    <t>Мероприятие 9</t>
  </si>
  <si>
    <t>1.9.1.</t>
  </si>
  <si>
    <t>Мероприятие 9.1</t>
  </si>
  <si>
    <t>1.9.2.</t>
  </si>
  <si>
    <t>Мероприятие 9.2</t>
  </si>
  <si>
    <t>1.9.3.</t>
  </si>
  <si>
    <t>Мероприятие 9.3</t>
  </si>
  <si>
    <t>Подготовка проектно-сметной документации, реализация мероприятий инвестиционных программ в соответствии с утвержденными графиками</t>
  </si>
  <si>
    <t>Мероприятие 9.4</t>
  </si>
  <si>
    <t>1.9.4.</t>
  </si>
  <si>
    <t>1.9.5.</t>
  </si>
  <si>
    <t>Мероприятие 9.5</t>
  </si>
  <si>
    <t>Доведение показателя доли населения, обеспеченного доброкачественной питьевой водой, до 100%</t>
  </si>
  <si>
    <t>Доведение показателя доли организаций коммунального комплекса, осуществляющих производство товаров, оказание услуг по водо-, тепло-, газо- и электроснабжению, водоотведению, утвердивших инвестиционные программы, до 100%</t>
  </si>
  <si>
    <t>Организации коммунального комплекса, осуществляющие оказание услуг по водоотведению, реализующие инвестиционные программы</t>
  </si>
  <si>
    <t>Организации коммунального комплекса, осуществляющие производство товаров, оказание услуг по водоснабжению, водоотведению, очистке сточных вод и теплоснабжению</t>
  </si>
  <si>
    <t>Организации коммунального комплекса, осуществляющие оказание услуг по водоотведению и очистке сточных вод</t>
  </si>
  <si>
    <t>Выполнение плановых мероприятий по ремонту объектов систем теплоснабжения в рамках реализации производственных программ по теплоснабжению</t>
  </si>
  <si>
    <t>Выполнение плановых мероприятий по ремонту объектов систем водоснабжения в рамках реализации производственных программ по водоснабжению</t>
  </si>
  <si>
    <t>Выполнение плановых мероприятий по ремонту объектов систем водоотведения в рамках реализации производственных программ по водоотведению и очистке сточных вод</t>
  </si>
  <si>
    <t>Снижение объемов добычи воды, имеющей высокие показатели по содержанию железа, из артезианских скважин, расположенных на территории городского округа  Электросталь. Заключение договора с ГУП МО "Коммунальные системы Московской области" "Восточная система водоснабжения" на увеличение объема покупки питьевой воды</t>
  </si>
  <si>
    <t>Конечным результатом является сохранение здоровья населения городского округа и улучшение качества жизни путем обеспечения бесперебойного и качественного горячего и холодного водоснабжения и отвода сточных вод с мест проживания потребителей, удовлетворение спроса потребителей на тепловую энергию (мощность), теплоноситель и обеспечение надёжного теплоснабжения потребителей наиболее экономичным способом при минимальном воздействии на окружающую среду, экономическое стимулирование развития систем теплоснабжения и внедрения энергосберегающих технологий в сфере теплоснабжения на территории городского округа Электросталь Московской области в соответствии с требованиями федерального и регионального законодательства, сохранение окружающей среды путем экономного потребления воды, ресурсов, используемых в процессе водоснабжения, снижения антропогенного воздействия на водные объекты, обеспечение доступности услуг организаций коммунального комплекса по теплоснабжению, горячему и холодному водоснабжению, водоотведению и очистке сточных вод, внедрение энергосберегающих технологий в технологические процессы теплоснабжения, водоснабжения, водоотведения и очистки сточных вод, обеспечение устойчивого развития централизованных систем теплоснабжения, горячего и холодного водоснабжения и водоотведения путем внедрения эффективных форм управления системами коммунальной инфраструктуры теплоснабжения, водоснабжения, водоотведения и очистки сточных вод, привлечение инвестиций в сферы теплоснабжения, водоснабжения, водоотведения и очистки сточных вод и развитие кадрового потенциала организаций коммунального комплекса.</t>
  </si>
  <si>
    <t>Приложение №1
 к муниципальной программе</t>
  </si>
  <si>
    <t xml:space="preserve"> Координация деятельности управляющих организаций, являющихся исполнителями коммунальной услуги по теплоснабжению, теплоснабжающих и теплосетевых организаций;
муниципальный контроль  за деятельностью управляющих, теплоснабжающих и теплосетевых организаций 
 контроль разработки и выполнения теплоснабжающими и теплосетевыми организациями производственных программ;
участие в формировании мероприятий подготовки объектов систем жизнеобеспечения, теплоснабжающих и теплосетевых организаций к работе в зимних условиях,  контроль  их исполнения, проведение других мероприятий в рамках утвержденных административных регламентов.</t>
  </si>
  <si>
    <t>УГЖКХ, ресурсоснабжающие организации, управляющие организации</t>
  </si>
  <si>
    <t>4 ПЕРЕЧЕНЬ МЕРОПРИЯТИЙ ПОДПРОГРАММЫ</t>
  </si>
  <si>
    <t>5 ОЦЕНКА ВЛИЯНИЯ ИЗМЕНЕНИЯ ОБЪЕМА ФИНАНСИРОВАНИЯ НА ИЗМЕНЕНИЕ</t>
  </si>
  <si>
    <t>1 ПАСПОРТ ПОДПРОГРАММЫ «Развитие систем коммунальной инфраструктуры» 
МУНИЦИПАЛЬНОЙ ПРОГРАММЫ «Содержание и развитие жилищно-коммунального хозяйства городского округа Электросталь Московской области на 2015-2019 годы»</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</si>
</sst>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0_р_."/>
  </numFmts>
  <fonts count="47">
    <font>
      <sz val="11"/>
      <color theme="1"/>
      <name val="Calibri"/>
      <family val="2"/>
    </font>
    <font>
      <sz val="11"/>
      <color indexed="8"/>
      <name val="Calibri"/>
      <family val="2"/>
    </font>
    <font>
      <sz val="11"/>
      <color indexed="8"/>
      <name val="Times New Roman"/>
      <family val="1"/>
    </font>
    <font>
      <sz val="11"/>
      <name val="Times New Roman"/>
      <family val="1"/>
    </font>
    <font>
      <b/>
      <sz val="11"/>
      <color indexed="8"/>
      <name val="Times New Roman"/>
      <family val="1"/>
    </font>
    <font>
      <sz val="10"/>
      <color indexed="8"/>
      <name val="Times New Roman"/>
      <family val="1"/>
    </font>
    <font>
      <b/>
      <sz val="14"/>
      <color indexed="8"/>
      <name val="Times New Roman"/>
      <family val="1"/>
    </font>
    <font>
      <b/>
      <u val="single"/>
      <sz val="14"/>
      <color indexed="8"/>
      <name val="Times New Roman"/>
      <family val="1"/>
    </font>
    <font>
      <sz val="10.8"/>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theme="1"/>
      <name val="Times New Roman"/>
      <family val="1"/>
    </font>
    <font>
      <sz val="10.8"/>
      <color theme="1"/>
      <name val="Times New Roman"/>
      <family val="1"/>
    </font>
    <font>
      <b/>
      <sz val="14"/>
      <color theme="1"/>
      <name val="Times New Roman"/>
      <family val="1"/>
    </font>
    <font>
      <b/>
      <u val="single"/>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9">
    <xf numFmtId="0" fontId="0" fillId="0" borderId="0" xfId="0" applyFont="1" applyAlignment="1">
      <alignment/>
    </xf>
    <xf numFmtId="0" fontId="41" fillId="0" borderId="10" xfId="0" applyFont="1" applyBorder="1" applyAlignment="1">
      <alignment wrapText="1"/>
    </xf>
    <xf numFmtId="0" fontId="41" fillId="0" borderId="0" xfId="0" applyFont="1" applyAlignment="1">
      <alignment wrapText="1"/>
    </xf>
    <xf numFmtId="0" fontId="41" fillId="0" borderId="0" xfId="0" applyFont="1" applyAlignment="1">
      <alignment/>
    </xf>
    <xf numFmtId="0" fontId="41" fillId="0" borderId="0" xfId="0" applyFont="1" applyAlignment="1">
      <alignment horizontal="center" wrapText="1"/>
    </xf>
    <xf numFmtId="0" fontId="41" fillId="0" borderId="10" xfId="0" applyFont="1" applyFill="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top" wrapText="1"/>
    </xf>
    <xf numFmtId="4" fontId="41" fillId="0" borderId="10" xfId="0" applyNumberFormat="1" applyFont="1" applyBorder="1" applyAlignment="1">
      <alignment horizontal="center" vertical="top"/>
    </xf>
    <xf numFmtId="164" fontId="41" fillId="0" borderId="10" xfId="0" applyNumberFormat="1" applyFont="1" applyBorder="1" applyAlignment="1">
      <alignment horizontal="center" vertical="top" wrapText="1"/>
    </xf>
    <xf numFmtId="0" fontId="41" fillId="0" borderId="0" xfId="0" applyFont="1" applyFill="1" applyAlignment="1">
      <alignment wrapText="1"/>
    </xf>
    <xf numFmtId="0" fontId="42" fillId="0" borderId="0" xfId="0" applyFont="1" applyAlignment="1">
      <alignment wrapText="1"/>
    </xf>
    <xf numFmtId="0" fontId="41" fillId="0" borderId="10" xfId="0" applyFont="1" applyBorder="1" applyAlignment="1">
      <alignment horizontal="center" vertical="top" wrapText="1"/>
    </xf>
    <xf numFmtId="0" fontId="41" fillId="0" borderId="0" xfId="0" applyFont="1" applyAlignment="1">
      <alignment vertical="top"/>
    </xf>
    <xf numFmtId="0" fontId="41" fillId="0" borderId="10" xfId="0" applyFont="1" applyFill="1" applyBorder="1" applyAlignment="1">
      <alignment horizontal="left" vertical="top" wrapText="1"/>
    </xf>
    <xf numFmtId="0" fontId="41" fillId="0" borderId="10"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10" xfId="0" applyFont="1" applyFill="1" applyBorder="1" applyAlignment="1">
      <alignment horizontal="center" vertical="top"/>
    </xf>
    <xf numFmtId="0" fontId="41" fillId="0" borderId="10" xfId="0" applyFont="1" applyFill="1" applyBorder="1" applyAlignment="1">
      <alignment vertical="top"/>
    </xf>
    <xf numFmtId="165" fontId="41" fillId="0" borderId="10" xfId="0" applyNumberFormat="1" applyFont="1" applyFill="1" applyBorder="1" applyAlignment="1">
      <alignment vertical="top"/>
    </xf>
    <xf numFmtId="0" fontId="41" fillId="0" borderId="10" xfId="0" applyFont="1" applyFill="1" applyBorder="1" applyAlignment="1">
      <alignment vertical="top" wrapText="1"/>
    </xf>
    <xf numFmtId="0" fontId="41" fillId="0" borderId="10" xfId="0" applyFont="1" applyFill="1" applyBorder="1" applyAlignment="1">
      <alignment/>
    </xf>
    <xf numFmtId="16" fontId="41" fillId="0" borderId="10" xfId="0" applyNumberFormat="1" applyFont="1" applyFill="1" applyBorder="1" applyAlignment="1">
      <alignment horizontal="center" vertical="top"/>
    </xf>
    <xf numFmtId="164" fontId="41" fillId="0" borderId="10" xfId="0" applyNumberFormat="1" applyFont="1" applyFill="1" applyBorder="1" applyAlignment="1">
      <alignment vertical="top"/>
    </xf>
    <xf numFmtId="0" fontId="43" fillId="0" borderId="11" xfId="0" applyFont="1" applyFill="1" applyBorder="1" applyAlignment="1">
      <alignment vertical="top" wrapText="1"/>
    </xf>
    <xf numFmtId="164" fontId="41" fillId="0" borderId="12" xfId="0" applyNumberFormat="1" applyFont="1" applyFill="1" applyBorder="1" applyAlignment="1">
      <alignment horizontal="center" vertical="top"/>
    </xf>
    <xf numFmtId="0" fontId="41" fillId="0" borderId="11" xfId="0" applyFont="1" applyFill="1" applyBorder="1" applyAlignment="1">
      <alignment horizontal="left" vertical="top" wrapText="1"/>
    </xf>
    <xf numFmtId="0" fontId="3" fillId="0" borderId="10" xfId="0" applyFont="1" applyFill="1" applyBorder="1" applyAlignment="1">
      <alignment vertical="top" wrapText="1"/>
    </xf>
    <xf numFmtId="0" fontId="41" fillId="0" borderId="11" xfId="0" applyFont="1" applyFill="1" applyBorder="1" applyAlignment="1">
      <alignment horizontal="center" vertical="top" wrapText="1"/>
    </xf>
    <xf numFmtId="0" fontId="41" fillId="0" borderId="10" xfId="0" applyFont="1" applyFill="1" applyBorder="1" applyAlignment="1">
      <alignment horizontal="left" vertical="top"/>
    </xf>
    <xf numFmtId="0" fontId="41" fillId="0" borderId="11" xfId="0" applyFont="1" applyFill="1" applyBorder="1" applyAlignment="1">
      <alignment horizontal="center" vertical="top"/>
    </xf>
    <xf numFmtId="165" fontId="41" fillId="0" borderId="10" xfId="0" applyNumberFormat="1" applyFont="1" applyFill="1" applyBorder="1" applyAlignment="1">
      <alignment horizontal="center" vertical="top"/>
    </xf>
    <xf numFmtId="164" fontId="41" fillId="0" borderId="10" xfId="0" applyNumberFormat="1" applyFont="1" applyFill="1" applyBorder="1" applyAlignment="1">
      <alignment horizontal="center" vertical="top"/>
    </xf>
    <xf numFmtId="0" fontId="41" fillId="0" borderId="11" xfId="0" applyFont="1" applyFill="1" applyBorder="1" applyAlignment="1">
      <alignment vertical="top"/>
    </xf>
    <xf numFmtId="0" fontId="41" fillId="0" borderId="11" xfId="0" applyFont="1" applyFill="1" applyBorder="1" applyAlignment="1">
      <alignment vertical="top" wrapText="1"/>
    </xf>
    <xf numFmtId="4" fontId="41" fillId="0" borderId="10" xfId="0" applyNumberFormat="1" applyFont="1" applyFill="1" applyBorder="1" applyAlignment="1">
      <alignment horizontal="center" vertical="top"/>
    </xf>
    <xf numFmtId="4" fontId="41" fillId="0" borderId="10" xfId="0" applyNumberFormat="1" applyFont="1" applyFill="1" applyBorder="1" applyAlignment="1">
      <alignment vertical="top"/>
    </xf>
    <xf numFmtId="0" fontId="41" fillId="0" borderId="10" xfId="0" applyFont="1" applyFill="1" applyBorder="1" applyAlignment="1">
      <alignment horizontal="center" vertical="top" wrapText="1"/>
    </xf>
    <xf numFmtId="0" fontId="41" fillId="0" borderId="0" xfId="0" applyFont="1" applyAlignment="1">
      <alignment horizontal="right" vertical="top" wrapText="1"/>
    </xf>
    <xf numFmtId="0" fontId="42" fillId="0" borderId="0" xfId="0" applyFont="1" applyAlignment="1">
      <alignment horizontal="center"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wrapText="1"/>
    </xf>
    <xf numFmtId="0" fontId="41" fillId="0" borderId="10" xfId="0" applyFont="1" applyBorder="1" applyAlignment="1">
      <alignment horizontal="center" vertical="top" wrapText="1"/>
    </xf>
    <xf numFmtId="0" fontId="41" fillId="0" borderId="12" xfId="0" applyFont="1" applyFill="1" applyBorder="1" applyAlignment="1">
      <alignment horizontal="center" vertical="top" wrapText="1"/>
    </xf>
    <xf numFmtId="0" fontId="41" fillId="0" borderId="13" xfId="0" applyFont="1" applyFill="1" applyBorder="1" applyAlignment="1">
      <alignment horizontal="center" vertical="top" wrapText="1"/>
    </xf>
    <xf numFmtId="0" fontId="41" fillId="0" borderId="14"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1" xfId="0" applyFont="1" applyFill="1" applyBorder="1" applyAlignment="1">
      <alignment horizontal="left" vertical="top" wrapText="1"/>
    </xf>
    <xf numFmtId="0" fontId="41" fillId="0" borderId="15" xfId="0" applyFont="1" applyFill="1" applyBorder="1" applyAlignment="1">
      <alignment horizontal="left" vertical="top" wrapText="1"/>
    </xf>
    <xf numFmtId="0" fontId="41" fillId="0" borderId="16"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15" xfId="0" applyFont="1" applyFill="1" applyBorder="1" applyAlignment="1">
      <alignment horizontal="center" vertical="top"/>
    </xf>
    <xf numFmtId="0" fontId="41" fillId="0" borderId="16" xfId="0" applyFont="1" applyFill="1" applyBorder="1" applyAlignment="1">
      <alignment horizontal="center" vertical="top"/>
    </xf>
    <xf numFmtId="0" fontId="41" fillId="0" borderId="11" xfId="0" applyFont="1" applyFill="1" applyBorder="1" applyAlignment="1">
      <alignment horizontal="center" vertical="top"/>
    </xf>
    <xf numFmtId="0" fontId="41" fillId="0" borderId="15" xfId="0" applyFont="1" applyFill="1" applyBorder="1" applyAlignment="1">
      <alignment horizontal="left" vertical="top"/>
    </xf>
    <xf numFmtId="0" fontId="41" fillId="0" borderId="11" xfId="0" applyFont="1" applyFill="1" applyBorder="1" applyAlignment="1">
      <alignment horizontal="left" vertical="top"/>
    </xf>
    <xf numFmtId="0" fontId="41" fillId="0" borderId="17" xfId="0" applyFont="1" applyFill="1" applyBorder="1" applyAlignment="1">
      <alignment horizontal="left" vertical="top"/>
    </xf>
    <xf numFmtId="0" fontId="41" fillId="0" borderId="15" xfId="0" applyFont="1" applyFill="1" applyBorder="1" applyAlignment="1">
      <alignment vertical="top"/>
    </xf>
    <xf numFmtId="0" fontId="41" fillId="0" borderId="16" xfId="0" applyFont="1" applyFill="1" applyBorder="1" applyAlignment="1">
      <alignment vertical="top"/>
    </xf>
    <xf numFmtId="0" fontId="41" fillId="0" borderId="15" xfId="0" applyFont="1" applyFill="1" applyBorder="1" applyAlignment="1">
      <alignment horizontal="center" vertical="top" wrapText="1"/>
    </xf>
    <xf numFmtId="0" fontId="41" fillId="0" borderId="16" xfId="0" applyFont="1" applyFill="1" applyBorder="1" applyAlignment="1">
      <alignment horizontal="center" vertical="top" wrapText="1"/>
    </xf>
    <xf numFmtId="0" fontId="41" fillId="0" borderId="11" xfId="0" applyFont="1" applyFill="1" applyBorder="1" applyAlignment="1">
      <alignment vertical="top"/>
    </xf>
    <xf numFmtId="0" fontId="44" fillId="0" borderId="15"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11" xfId="0" applyFont="1" applyFill="1" applyBorder="1" applyAlignment="1">
      <alignment horizontal="left" vertical="top" wrapText="1"/>
    </xf>
    <xf numFmtId="0" fontId="41" fillId="0" borderId="15" xfId="0" applyFont="1" applyFill="1" applyBorder="1" applyAlignment="1">
      <alignment horizontal="left"/>
    </xf>
    <xf numFmtId="0" fontId="41" fillId="0" borderId="16" xfId="0" applyFont="1" applyFill="1" applyBorder="1" applyAlignment="1">
      <alignment horizontal="left"/>
    </xf>
    <xf numFmtId="0" fontId="41" fillId="0" borderId="11" xfId="0" applyFont="1" applyFill="1" applyBorder="1" applyAlignment="1">
      <alignment horizontal="left"/>
    </xf>
    <xf numFmtId="0" fontId="41" fillId="0" borderId="16" xfId="0" applyFont="1" applyFill="1" applyBorder="1" applyAlignment="1">
      <alignment horizontal="left" vertical="top"/>
    </xf>
    <xf numFmtId="0" fontId="41" fillId="0" borderId="11" xfId="0" applyFont="1" applyFill="1" applyBorder="1" applyAlignment="1">
      <alignment horizontal="center" vertical="top" wrapText="1"/>
    </xf>
    <xf numFmtId="0" fontId="41" fillId="0" borderId="18" xfId="0" applyFont="1" applyBorder="1" applyAlignment="1">
      <alignment horizontal="center" vertical="center" wrapText="1"/>
    </xf>
    <xf numFmtId="0" fontId="41" fillId="0" borderId="15"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xf>
    <xf numFmtId="0" fontId="41" fillId="0" borderId="13" xfId="0" applyFont="1" applyFill="1" applyBorder="1" applyAlignment="1">
      <alignment horizontal="center"/>
    </xf>
    <xf numFmtId="0" fontId="41" fillId="0" borderId="14" xfId="0" applyFont="1" applyFill="1" applyBorder="1" applyAlignment="1">
      <alignment horizontal="center"/>
    </xf>
    <xf numFmtId="0" fontId="45" fillId="0" borderId="0" xfId="0" applyFont="1" applyAlignment="1">
      <alignment horizontal="center" vertical="top" wrapText="1"/>
    </xf>
    <xf numFmtId="0" fontId="46" fillId="0" borderId="0" xfId="0" applyFont="1" applyAlignment="1">
      <alignment horizontal="center" vertical="top" wrapText="1"/>
    </xf>
    <xf numFmtId="0" fontId="42" fillId="0" borderId="0" xfId="0" applyFont="1" applyAlignment="1">
      <alignment horizontal="center" wrapText="1"/>
    </xf>
    <xf numFmtId="0" fontId="41" fillId="0" borderId="10" xfId="0" applyFont="1" applyFill="1" applyBorder="1" applyAlignment="1">
      <alignment horizontal="left" vertical="top" wrapText="1"/>
    </xf>
    <xf numFmtId="0" fontId="41" fillId="0" borderId="0" xfId="0" applyFont="1" applyAlignment="1">
      <alignment horizontal="left" wrapText="1"/>
    </xf>
    <xf numFmtId="0" fontId="3" fillId="0" borderId="0" xfId="0" applyFont="1" applyAlignment="1">
      <alignment horizontal="left" vertical="top" wrapText="1"/>
    </xf>
    <xf numFmtId="0" fontId="41" fillId="0"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6"/>
  <sheetViews>
    <sheetView tabSelected="1" view="pageLayout" zoomScale="80" zoomScaleSheetLayoutView="70" zoomScalePageLayoutView="80" workbookViewId="0" topLeftCell="A1">
      <selection activeCell="A1" sqref="A1:J1"/>
    </sheetView>
  </sheetViews>
  <sheetFormatPr defaultColWidth="9.140625" defaultRowHeight="15"/>
  <cols>
    <col min="1" max="1" width="18.421875" style="2" customWidth="1"/>
    <col min="2" max="2" width="17.28125" style="2" customWidth="1"/>
    <col min="3" max="4" width="21.00390625" style="2" customWidth="1"/>
    <col min="5" max="6" width="17.7109375" style="2" customWidth="1"/>
    <col min="7" max="7" width="20.140625" style="2" customWidth="1"/>
    <col min="8" max="8" width="19.8515625" style="2" customWidth="1"/>
    <col min="9" max="9" width="22.57421875" style="2" customWidth="1"/>
    <col min="10" max="10" width="17.8515625" style="2" customWidth="1"/>
    <col min="11" max="16384" width="9.140625" style="2" customWidth="1"/>
  </cols>
  <sheetData>
    <row r="1" spans="1:10" ht="35.25" customHeight="1">
      <c r="A1" s="38" t="s">
        <v>134</v>
      </c>
      <c r="B1" s="38"/>
      <c r="C1" s="38"/>
      <c r="D1" s="38"/>
      <c r="E1" s="38"/>
      <c r="F1" s="38"/>
      <c r="G1" s="38"/>
      <c r="H1" s="38"/>
      <c r="I1" s="38"/>
      <c r="J1" s="38"/>
    </row>
    <row r="2" spans="1:10" ht="35.25" customHeight="1">
      <c r="A2" s="39" t="s">
        <v>139</v>
      </c>
      <c r="B2" s="39"/>
      <c r="C2" s="39"/>
      <c r="D2" s="39"/>
      <c r="E2" s="39"/>
      <c r="F2" s="39"/>
      <c r="G2" s="39"/>
      <c r="H2" s="39"/>
      <c r="I2" s="39"/>
      <c r="J2" s="39"/>
    </row>
    <row r="3" spans="1:10" ht="15">
      <c r="A3" s="4"/>
      <c r="B3" s="4"/>
      <c r="C3" s="4"/>
      <c r="D3" s="4"/>
      <c r="E3" s="4"/>
      <c r="F3" s="4"/>
      <c r="G3" s="4"/>
      <c r="H3" s="4"/>
      <c r="I3" s="4"/>
      <c r="J3" s="4"/>
    </row>
    <row r="4" spans="1:10" ht="30" customHeight="1">
      <c r="A4" s="43" t="s">
        <v>2</v>
      </c>
      <c r="B4" s="43"/>
      <c r="C4" s="40" t="s">
        <v>79</v>
      </c>
      <c r="D4" s="41"/>
      <c r="E4" s="41"/>
      <c r="F4" s="41"/>
      <c r="G4" s="41"/>
      <c r="H4" s="41"/>
      <c r="I4" s="41"/>
      <c r="J4" s="42"/>
    </row>
    <row r="5" spans="1:10" ht="29.25" customHeight="1">
      <c r="A5" s="43" t="s">
        <v>3</v>
      </c>
      <c r="B5" s="43"/>
      <c r="C5" s="43" t="s">
        <v>64</v>
      </c>
      <c r="D5" s="43"/>
      <c r="E5" s="43"/>
      <c r="F5" s="43"/>
      <c r="G5" s="43"/>
      <c r="H5" s="43"/>
      <c r="I5" s="43"/>
      <c r="J5" s="43"/>
    </row>
    <row r="6" spans="1:10" ht="29.25" customHeight="1">
      <c r="A6" s="43" t="s">
        <v>40</v>
      </c>
      <c r="B6" s="43"/>
      <c r="C6" s="43" t="s">
        <v>61</v>
      </c>
      <c r="D6" s="43"/>
      <c r="E6" s="43"/>
      <c r="F6" s="43"/>
      <c r="G6" s="43"/>
      <c r="H6" s="43"/>
      <c r="I6" s="43"/>
      <c r="J6" s="43"/>
    </row>
    <row r="7" spans="1:10" ht="30" customHeight="1">
      <c r="A7" s="43" t="s">
        <v>4</v>
      </c>
      <c r="B7" s="43"/>
      <c r="C7" s="43" t="s">
        <v>62</v>
      </c>
      <c r="D7" s="43"/>
      <c r="E7" s="43"/>
      <c r="F7" s="43"/>
      <c r="G7" s="43"/>
      <c r="H7" s="43"/>
      <c r="I7" s="43"/>
      <c r="J7" s="43"/>
    </row>
    <row r="8" spans="1:10" ht="30.75" customHeight="1">
      <c r="A8" s="43" t="s">
        <v>5</v>
      </c>
      <c r="B8" s="43"/>
      <c r="C8" s="40" t="s">
        <v>46</v>
      </c>
      <c r="D8" s="41"/>
      <c r="E8" s="41"/>
      <c r="F8" s="41"/>
      <c r="G8" s="41"/>
      <c r="H8" s="41"/>
      <c r="I8" s="41"/>
      <c r="J8" s="42"/>
    </row>
    <row r="9" spans="1:10" ht="15">
      <c r="A9" s="43" t="s">
        <v>6</v>
      </c>
      <c r="B9" s="43" t="s">
        <v>2</v>
      </c>
      <c r="C9" s="44" t="s">
        <v>7</v>
      </c>
      <c r="D9" s="44" t="s">
        <v>8</v>
      </c>
      <c r="E9" s="45" t="s">
        <v>0</v>
      </c>
      <c r="F9" s="45"/>
      <c r="G9" s="45"/>
      <c r="H9" s="45"/>
      <c r="I9" s="45"/>
      <c r="J9" s="45"/>
    </row>
    <row r="10" spans="1:10" ht="15">
      <c r="A10" s="43"/>
      <c r="B10" s="43"/>
      <c r="C10" s="44"/>
      <c r="D10" s="44"/>
      <c r="E10" s="7">
        <v>2015</v>
      </c>
      <c r="F10" s="7">
        <v>2016</v>
      </c>
      <c r="G10" s="7">
        <v>2017</v>
      </c>
      <c r="H10" s="7">
        <v>2018</v>
      </c>
      <c r="I10" s="7">
        <v>2019</v>
      </c>
      <c r="J10" s="7" t="s">
        <v>9</v>
      </c>
    </row>
    <row r="11" spans="1:10" ht="45">
      <c r="A11" s="43"/>
      <c r="B11" s="43" t="s">
        <v>47</v>
      </c>
      <c r="C11" s="1"/>
      <c r="D11" s="6" t="s">
        <v>10</v>
      </c>
      <c r="E11" s="8">
        <f aca="true" t="shared" si="0" ref="E11:J11">E12+E13+E14+E15</f>
        <v>326284.59</v>
      </c>
      <c r="F11" s="8">
        <f t="shared" si="0"/>
        <v>278248.96</v>
      </c>
      <c r="G11" s="8">
        <f t="shared" si="0"/>
        <v>258756.99</v>
      </c>
      <c r="H11" s="8">
        <f t="shared" si="0"/>
        <v>246975.25</v>
      </c>
      <c r="I11" s="8">
        <f t="shared" si="0"/>
        <v>251914.75</v>
      </c>
      <c r="J11" s="8">
        <f t="shared" si="0"/>
        <v>1362180.54</v>
      </c>
    </row>
    <row r="12" spans="1:10" ht="45">
      <c r="A12" s="43"/>
      <c r="B12" s="43"/>
      <c r="C12" s="1"/>
      <c r="D12" s="6" t="s">
        <v>11</v>
      </c>
      <c r="E12" s="9">
        <v>0</v>
      </c>
      <c r="F12" s="9">
        <v>0</v>
      </c>
      <c r="G12" s="9">
        <v>0</v>
      </c>
      <c r="H12" s="9">
        <v>0</v>
      </c>
      <c r="I12" s="9">
        <v>0</v>
      </c>
      <c r="J12" s="9">
        <f>SUM(E12:I12)</f>
        <v>0</v>
      </c>
    </row>
    <row r="13" spans="1:10" ht="30">
      <c r="A13" s="43"/>
      <c r="B13" s="43"/>
      <c r="C13" s="1"/>
      <c r="D13" s="6" t="s">
        <v>1</v>
      </c>
      <c r="E13" s="9">
        <v>0</v>
      </c>
      <c r="F13" s="9">
        <v>0</v>
      </c>
      <c r="G13" s="9">
        <v>0</v>
      </c>
      <c r="H13" s="9">
        <v>0</v>
      </c>
      <c r="I13" s="9">
        <v>0</v>
      </c>
      <c r="J13" s="9">
        <f>SUM(E13:I13)</f>
        <v>0</v>
      </c>
    </row>
    <row r="14" spans="1:10" ht="30">
      <c r="A14" s="43"/>
      <c r="B14" s="43"/>
      <c r="C14" s="1"/>
      <c r="D14" s="6" t="s">
        <v>12</v>
      </c>
      <c r="E14" s="8">
        <v>326284.59</v>
      </c>
      <c r="F14" s="8">
        <v>278248.96</v>
      </c>
      <c r="G14" s="8">
        <v>258756.99</v>
      </c>
      <c r="H14" s="8">
        <v>246975.25</v>
      </c>
      <c r="I14" s="8">
        <v>251914.75</v>
      </c>
      <c r="J14" s="9">
        <f>SUM(E14:I14)</f>
        <v>1362180.54</v>
      </c>
    </row>
    <row r="15" spans="1:10" ht="45">
      <c r="A15" s="43"/>
      <c r="B15" s="43"/>
      <c r="C15" s="12" t="s">
        <v>63</v>
      </c>
      <c r="D15" s="6" t="s">
        <v>78</v>
      </c>
      <c r="E15" s="9">
        <v>0</v>
      </c>
      <c r="F15" s="9">
        <v>0</v>
      </c>
      <c r="G15" s="9">
        <v>0</v>
      </c>
      <c r="H15" s="9">
        <v>0</v>
      </c>
      <c r="I15" s="9">
        <v>0</v>
      </c>
      <c r="J15" s="9">
        <f>SUM(E15:I15)</f>
        <v>0</v>
      </c>
    </row>
    <row r="16" spans="1:10" ht="174" customHeight="1">
      <c r="A16" s="43" t="s">
        <v>13</v>
      </c>
      <c r="B16" s="43"/>
      <c r="C16" s="40" t="s">
        <v>133</v>
      </c>
      <c r="D16" s="41"/>
      <c r="E16" s="41"/>
      <c r="F16" s="41"/>
      <c r="G16" s="41"/>
      <c r="H16" s="41"/>
      <c r="I16" s="41"/>
      <c r="J16" s="42"/>
    </row>
  </sheetData>
  <sheetProtection/>
  <mergeCells count="20">
    <mergeCell ref="A7:B7"/>
    <mergeCell ref="A8:B8"/>
    <mergeCell ref="C7:J7"/>
    <mergeCell ref="C8:J8"/>
    <mergeCell ref="B9:B10"/>
    <mergeCell ref="B11:B15"/>
    <mergeCell ref="A9:A15"/>
    <mergeCell ref="C9:C10"/>
    <mergeCell ref="D9:D10"/>
    <mergeCell ref="E9:J9"/>
    <mergeCell ref="A1:J1"/>
    <mergeCell ref="A2:J2"/>
    <mergeCell ref="C4:J4"/>
    <mergeCell ref="C5:J5"/>
    <mergeCell ref="C6:J6"/>
    <mergeCell ref="A16:B16"/>
    <mergeCell ref="C16:J16"/>
    <mergeCell ref="A4:B4"/>
    <mergeCell ref="A5:B5"/>
    <mergeCell ref="A6:B6"/>
  </mergeCells>
  <printOptions/>
  <pageMargins left="0.1968503937007874" right="0.1968503937007874" top="0.3937007874015748" bottom="0.3937007874015748" header="0.1968503937007874" footer="0.1968503937007874"/>
  <pageSetup fitToHeight="0" fitToWidth="1" horizontalDpi="600" verticalDpi="600" orientation="landscape" paperSize="9" scale="74" r:id="rId1"/>
  <headerFooter>
    <oddFooter>&amp;C&amp;"Times New Roman,обычный"&amp;P</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86"/>
  <sheetViews>
    <sheetView view="pageBreakPreview" zoomScale="80" zoomScaleNormal="70" zoomScaleSheetLayoutView="80" zoomScalePageLayoutView="0" workbookViewId="0" topLeftCell="A1">
      <selection activeCell="A1" sqref="A1:N1"/>
    </sheetView>
  </sheetViews>
  <sheetFormatPr defaultColWidth="9.140625" defaultRowHeight="15"/>
  <cols>
    <col min="1" max="1" width="6.57421875" style="3" customWidth="1"/>
    <col min="2" max="2" width="17.8515625" style="3" customWidth="1"/>
    <col min="3" max="3" width="21.00390625" style="3" customWidth="1"/>
    <col min="4" max="4" width="17.140625" style="3" customWidth="1"/>
    <col min="5" max="5" width="11.421875" style="3" customWidth="1"/>
    <col min="6" max="6" width="16.421875" style="3" customWidth="1"/>
    <col min="7" max="7" width="17.28125" style="3" customWidth="1"/>
    <col min="8" max="8" width="14.28125" style="3" customWidth="1"/>
    <col min="9" max="9" width="15.140625" style="3" customWidth="1"/>
    <col min="10" max="10" width="14.57421875" style="3" customWidth="1"/>
    <col min="11" max="11" width="14.00390625" style="3" customWidth="1"/>
    <col min="12" max="12" width="14.57421875" style="3" customWidth="1"/>
    <col min="13" max="13" width="14.28125" style="3" customWidth="1"/>
    <col min="14" max="14" width="16.8515625" style="3" customWidth="1"/>
    <col min="18" max="18" width="9.140625" style="0" customWidth="1"/>
  </cols>
  <sheetData>
    <row r="1" spans="1:14" ht="18.75">
      <c r="A1" s="82" t="s">
        <v>137</v>
      </c>
      <c r="B1" s="82"/>
      <c r="C1" s="82"/>
      <c r="D1" s="82"/>
      <c r="E1" s="82"/>
      <c r="F1" s="82"/>
      <c r="G1" s="82"/>
      <c r="H1" s="82"/>
      <c r="I1" s="82"/>
      <c r="J1" s="82"/>
      <c r="K1" s="82"/>
      <c r="L1" s="82"/>
      <c r="M1" s="82"/>
      <c r="N1" s="82"/>
    </row>
    <row r="2" spans="1:14" ht="22.5" customHeight="1">
      <c r="A2" s="83" t="s">
        <v>47</v>
      </c>
      <c r="B2" s="82"/>
      <c r="C2" s="82"/>
      <c r="D2" s="82"/>
      <c r="E2" s="82"/>
      <c r="F2" s="82"/>
      <c r="G2" s="82"/>
      <c r="H2" s="82"/>
      <c r="I2" s="82"/>
      <c r="J2" s="82"/>
      <c r="K2" s="82"/>
      <c r="L2" s="82"/>
      <c r="M2" s="82"/>
      <c r="N2" s="82"/>
    </row>
    <row r="3" spans="1:14" ht="15">
      <c r="A3" s="74" t="s">
        <v>26</v>
      </c>
      <c r="B3" s="74"/>
      <c r="C3" s="74"/>
      <c r="D3" s="74"/>
      <c r="E3" s="74"/>
      <c r="F3" s="74"/>
      <c r="G3" s="74"/>
      <c r="H3" s="74"/>
      <c r="I3" s="74"/>
      <c r="J3" s="74"/>
      <c r="K3" s="74"/>
      <c r="L3" s="74"/>
      <c r="M3" s="74"/>
      <c r="N3" s="74"/>
    </row>
    <row r="4" spans="1:14" ht="15" customHeight="1">
      <c r="A4" s="75" t="s">
        <v>14</v>
      </c>
      <c r="B4" s="77" t="s">
        <v>27</v>
      </c>
      <c r="C4" s="77" t="s">
        <v>28</v>
      </c>
      <c r="D4" s="77" t="s">
        <v>29</v>
      </c>
      <c r="E4" s="77" t="s">
        <v>30</v>
      </c>
      <c r="F4" s="77" t="s">
        <v>31</v>
      </c>
      <c r="G4" s="77" t="s">
        <v>32</v>
      </c>
      <c r="H4" s="79" t="s">
        <v>33</v>
      </c>
      <c r="I4" s="80"/>
      <c r="J4" s="80"/>
      <c r="K4" s="80"/>
      <c r="L4" s="81"/>
      <c r="M4" s="77" t="s">
        <v>34</v>
      </c>
      <c r="N4" s="77" t="s">
        <v>35</v>
      </c>
    </row>
    <row r="5" spans="1:14" ht="127.5" customHeight="1">
      <c r="A5" s="76"/>
      <c r="B5" s="78"/>
      <c r="C5" s="78"/>
      <c r="D5" s="78"/>
      <c r="E5" s="78"/>
      <c r="F5" s="78"/>
      <c r="G5" s="78"/>
      <c r="H5" s="15">
        <v>2015</v>
      </c>
      <c r="I5" s="16">
        <v>2016</v>
      </c>
      <c r="J5" s="15">
        <v>2017</v>
      </c>
      <c r="K5" s="15">
        <v>2018</v>
      </c>
      <c r="L5" s="15">
        <v>2019</v>
      </c>
      <c r="M5" s="78"/>
      <c r="N5" s="78"/>
    </row>
    <row r="6" spans="1:14" ht="15">
      <c r="A6" s="15">
        <v>1</v>
      </c>
      <c r="B6" s="15">
        <v>2</v>
      </c>
      <c r="C6" s="15">
        <v>3</v>
      </c>
      <c r="D6" s="15">
        <v>4</v>
      </c>
      <c r="E6" s="15">
        <v>5</v>
      </c>
      <c r="F6" s="15">
        <v>6</v>
      </c>
      <c r="G6" s="15">
        <v>7</v>
      </c>
      <c r="H6" s="15">
        <v>8</v>
      </c>
      <c r="I6" s="15">
        <v>9</v>
      </c>
      <c r="J6" s="15">
        <v>10</v>
      </c>
      <c r="K6" s="15">
        <v>11</v>
      </c>
      <c r="L6" s="15">
        <v>12</v>
      </c>
      <c r="M6" s="15">
        <v>13</v>
      </c>
      <c r="N6" s="15">
        <v>14</v>
      </c>
    </row>
    <row r="7" spans="1:14" ht="15">
      <c r="A7" s="17" t="s">
        <v>36</v>
      </c>
      <c r="B7" s="14" t="s">
        <v>15</v>
      </c>
      <c r="C7" s="17"/>
      <c r="D7" s="18" t="s">
        <v>9</v>
      </c>
      <c r="E7" s="18"/>
      <c r="F7" s="19">
        <f>F10</f>
        <v>199218.87000000002</v>
      </c>
      <c r="G7" s="19">
        <f aca="true" t="shared" si="0" ref="G7:L7">G10</f>
        <v>1362180.5356084465</v>
      </c>
      <c r="H7" s="19">
        <f t="shared" si="0"/>
        <v>326284.59</v>
      </c>
      <c r="I7" s="19">
        <f t="shared" si="0"/>
        <v>278248.9558</v>
      </c>
      <c r="J7" s="19">
        <f t="shared" si="0"/>
        <v>258756.993716</v>
      </c>
      <c r="K7" s="19">
        <f t="shared" si="0"/>
        <v>246975.24559032003</v>
      </c>
      <c r="L7" s="19">
        <f t="shared" si="0"/>
        <v>251914.7505021264</v>
      </c>
      <c r="M7" s="20"/>
      <c r="N7" s="21"/>
    </row>
    <row r="8" spans="1:14" ht="51.75" customHeight="1">
      <c r="A8" s="61"/>
      <c r="B8" s="52" t="s">
        <v>49</v>
      </c>
      <c r="C8" s="63"/>
      <c r="D8" s="20" t="s">
        <v>1</v>
      </c>
      <c r="E8" s="18"/>
      <c r="F8" s="18"/>
      <c r="G8" s="18"/>
      <c r="H8" s="18"/>
      <c r="I8" s="18"/>
      <c r="J8" s="18"/>
      <c r="K8" s="18"/>
      <c r="L8" s="18"/>
      <c r="M8" s="18"/>
      <c r="N8" s="18"/>
    </row>
    <row r="9" spans="1:14" ht="45">
      <c r="A9" s="62"/>
      <c r="B9" s="53"/>
      <c r="C9" s="64"/>
      <c r="D9" s="20" t="s">
        <v>11</v>
      </c>
      <c r="E9" s="18"/>
      <c r="F9" s="18"/>
      <c r="G9" s="18"/>
      <c r="H9" s="36"/>
      <c r="I9" s="18"/>
      <c r="J9" s="18"/>
      <c r="K9" s="18"/>
      <c r="L9" s="18"/>
      <c r="M9" s="18"/>
      <c r="N9" s="18"/>
    </row>
    <row r="10" spans="1:14" ht="30">
      <c r="A10" s="62"/>
      <c r="B10" s="53"/>
      <c r="C10" s="64"/>
      <c r="D10" s="20" t="s">
        <v>12</v>
      </c>
      <c r="E10" s="17"/>
      <c r="F10" s="19">
        <f aca="true" t="shared" si="1" ref="F10:L10">F12+F22+F27+F32+F37+F45+F53+F17</f>
        <v>199218.87000000002</v>
      </c>
      <c r="G10" s="19">
        <f t="shared" si="1"/>
        <v>1362180.5356084465</v>
      </c>
      <c r="H10" s="19">
        <f t="shared" si="1"/>
        <v>326284.59</v>
      </c>
      <c r="I10" s="19">
        <f t="shared" si="1"/>
        <v>278248.9558</v>
      </c>
      <c r="J10" s="19">
        <f t="shared" si="1"/>
        <v>258756.993716</v>
      </c>
      <c r="K10" s="19">
        <f t="shared" si="1"/>
        <v>246975.24559032003</v>
      </c>
      <c r="L10" s="19">
        <f t="shared" si="1"/>
        <v>251914.7505021264</v>
      </c>
      <c r="M10" s="20"/>
      <c r="N10" s="21"/>
    </row>
    <row r="11" spans="1:14" ht="54" customHeight="1">
      <c r="A11" s="62"/>
      <c r="B11" s="53"/>
      <c r="C11" s="64"/>
      <c r="D11" s="20" t="s">
        <v>78</v>
      </c>
      <c r="E11" s="18"/>
      <c r="F11" s="18"/>
      <c r="G11" s="18"/>
      <c r="H11" s="18"/>
      <c r="I11" s="18"/>
      <c r="J11" s="18"/>
      <c r="K11" s="18"/>
      <c r="L11" s="18"/>
      <c r="M11" s="18"/>
      <c r="N11" s="18"/>
    </row>
    <row r="12" spans="1:14" ht="19.5" customHeight="1">
      <c r="A12" s="22" t="s">
        <v>37</v>
      </c>
      <c r="B12" s="14" t="s">
        <v>50</v>
      </c>
      <c r="C12" s="18"/>
      <c r="D12" s="18" t="s">
        <v>9</v>
      </c>
      <c r="E12" s="17"/>
      <c r="F12" s="19">
        <f>49315.18/2</f>
        <v>24657.59</v>
      </c>
      <c r="G12" s="23">
        <f>SUM(H12:L12)</f>
        <v>109878.0779180392</v>
      </c>
      <c r="H12" s="23">
        <f>42227.99/2</f>
        <v>21113.995</v>
      </c>
      <c r="I12" s="23">
        <f>H12*1.02</f>
        <v>21536.2749</v>
      </c>
      <c r="J12" s="23">
        <f>I12*1.02</f>
        <v>21967.000398</v>
      </c>
      <c r="K12" s="23">
        <f>J12*1.02</f>
        <v>22406.34040596</v>
      </c>
      <c r="L12" s="23">
        <f>K12*1.02</f>
        <v>22854.4672140792</v>
      </c>
      <c r="M12" s="20"/>
      <c r="N12" s="20"/>
    </row>
    <row r="13" spans="1:14" ht="62.25" customHeight="1">
      <c r="A13" s="61"/>
      <c r="B13" s="52" t="s">
        <v>80</v>
      </c>
      <c r="C13" s="66" t="s">
        <v>74</v>
      </c>
      <c r="D13" s="20" t="s">
        <v>1</v>
      </c>
      <c r="E13" s="18"/>
      <c r="F13" s="18"/>
      <c r="G13" s="18"/>
      <c r="H13" s="23"/>
      <c r="I13" s="23"/>
      <c r="J13" s="23"/>
      <c r="K13" s="23"/>
      <c r="L13" s="23"/>
      <c r="M13" s="18"/>
      <c r="N13" s="18"/>
    </row>
    <row r="14" spans="1:14" ht="45">
      <c r="A14" s="62"/>
      <c r="B14" s="53"/>
      <c r="C14" s="67"/>
      <c r="D14" s="20" t="s">
        <v>11</v>
      </c>
      <c r="E14" s="18"/>
      <c r="F14" s="18"/>
      <c r="G14" s="18"/>
      <c r="H14" s="23"/>
      <c r="I14" s="23"/>
      <c r="J14" s="23"/>
      <c r="K14" s="23"/>
      <c r="L14" s="23"/>
      <c r="M14" s="18"/>
      <c r="N14" s="18"/>
    </row>
    <row r="15" spans="1:14" ht="247.5" customHeight="1">
      <c r="A15" s="62"/>
      <c r="B15" s="53"/>
      <c r="C15" s="67"/>
      <c r="D15" s="20" t="s">
        <v>12</v>
      </c>
      <c r="E15" s="17" t="s">
        <v>51</v>
      </c>
      <c r="F15" s="23">
        <f aca="true" t="shared" si="2" ref="F15:K15">F12</f>
        <v>24657.59</v>
      </c>
      <c r="G15" s="23">
        <f>G12</f>
        <v>109878.0779180392</v>
      </c>
      <c r="H15" s="23">
        <f t="shared" si="2"/>
        <v>21113.995</v>
      </c>
      <c r="I15" s="23">
        <f t="shared" si="2"/>
        <v>21536.2749</v>
      </c>
      <c r="J15" s="23">
        <f t="shared" si="2"/>
        <v>21967.000398</v>
      </c>
      <c r="K15" s="23">
        <f t="shared" si="2"/>
        <v>22406.34040596</v>
      </c>
      <c r="L15" s="23">
        <f>L12</f>
        <v>22854.4672140792</v>
      </c>
      <c r="M15" s="20" t="s">
        <v>127</v>
      </c>
      <c r="N15" s="20" t="s">
        <v>69</v>
      </c>
    </row>
    <row r="16" spans="1:14" ht="190.5" customHeight="1">
      <c r="A16" s="65"/>
      <c r="B16" s="54"/>
      <c r="C16" s="68"/>
      <c r="D16" s="20" t="s">
        <v>78</v>
      </c>
      <c r="E16" s="18"/>
      <c r="F16" s="18"/>
      <c r="G16" s="18"/>
      <c r="H16" s="18"/>
      <c r="I16" s="18"/>
      <c r="J16" s="18"/>
      <c r="K16" s="18"/>
      <c r="L16" s="18"/>
      <c r="M16" s="18"/>
      <c r="N16" s="18"/>
    </row>
    <row r="17" spans="1:14" ht="15">
      <c r="A17" s="17" t="s">
        <v>38</v>
      </c>
      <c r="B17" s="14" t="s">
        <v>39</v>
      </c>
      <c r="C17" s="24"/>
      <c r="D17" s="18" t="s">
        <v>9</v>
      </c>
      <c r="E17" s="17"/>
      <c r="F17" s="19">
        <f aca="true" t="shared" si="3" ref="F17:L17">F20</f>
        <v>40264.73</v>
      </c>
      <c r="G17" s="25">
        <f t="shared" si="3"/>
        <v>208944.29404006404</v>
      </c>
      <c r="H17" s="25">
        <f t="shared" si="3"/>
        <v>40150.4</v>
      </c>
      <c r="I17" s="25">
        <f t="shared" si="3"/>
        <v>40953.408</v>
      </c>
      <c r="J17" s="25">
        <f t="shared" si="3"/>
        <v>41772.476160000006</v>
      </c>
      <c r="K17" s="25">
        <f t="shared" si="3"/>
        <v>42607.92568320001</v>
      </c>
      <c r="L17" s="25">
        <f t="shared" si="3"/>
        <v>43460.08419686401</v>
      </c>
      <c r="M17" s="20"/>
      <c r="N17" s="20"/>
    </row>
    <row r="18" spans="1:14" ht="60.75" customHeight="1">
      <c r="A18" s="55"/>
      <c r="B18" s="49" t="s">
        <v>48</v>
      </c>
      <c r="C18" s="52" t="s">
        <v>75</v>
      </c>
      <c r="D18" s="20" t="s">
        <v>1</v>
      </c>
      <c r="E18" s="18"/>
      <c r="F18" s="19"/>
      <c r="G18" s="18"/>
      <c r="H18" s="18"/>
      <c r="I18" s="18"/>
      <c r="J18" s="18"/>
      <c r="K18" s="18"/>
      <c r="L18" s="18"/>
      <c r="M18" s="18"/>
      <c r="N18" s="18"/>
    </row>
    <row r="19" spans="1:14" ht="45">
      <c r="A19" s="56"/>
      <c r="B19" s="50"/>
      <c r="C19" s="53"/>
      <c r="D19" s="20" t="s">
        <v>11</v>
      </c>
      <c r="E19" s="18"/>
      <c r="F19" s="19"/>
      <c r="G19" s="18"/>
      <c r="H19" s="18"/>
      <c r="I19" s="18"/>
      <c r="J19" s="18"/>
      <c r="K19" s="18"/>
      <c r="L19" s="18"/>
      <c r="M19" s="18"/>
      <c r="N19" s="18"/>
    </row>
    <row r="20" spans="1:14" ht="240">
      <c r="A20" s="56"/>
      <c r="B20" s="50"/>
      <c r="C20" s="53"/>
      <c r="D20" s="20" t="s">
        <v>12</v>
      </c>
      <c r="E20" s="17" t="s">
        <v>51</v>
      </c>
      <c r="F20" s="19">
        <v>40264.73</v>
      </c>
      <c r="G20" s="23">
        <f>SUM(H20:L20)</f>
        <v>208944.29404006404</v>
      </c>
      <c r="H20" s="25">
        <v>40150.4</v>
      </c>
      <c r="I20" s="23">
        <f>H20*1.02</f>
        <v>40953.408</v>
      </c>
      <c r="J20" s="23">
        <f>I20*1.02</f>
        <v>41772.476160000006</v>
      </c>
      <c r="K20" s="23">
        <f>J20*1.02</f>
        <v>42607.92568320001</v>
      </c>
      <c r="L20" s="23">
        <f>K20*1.02</f>
        <v>43460.08419686401</v>
      </c>
      <c r="M20" s="20" t="s">
        <v>127</v>
      </c>
      <c r="N20" s="20" t="s">
        <v>70</v>
      </c>
    </row>
    <row r="21" spans="1:14" ht="60.75" customHeight="1">
      <c r="A21" s="57"/>
      <c r="B21" s="51"/>
      <c r="C21" s="54"/>
      <c r="D21" s="20" t="s">
        <v>78</v>
      </c>
      <c r="E21" s="18"/>
      <c r="F21" s="18"/>
      <c r="G21" s="18"/>
      <c r="H21" s="18"/>
      <c r="I21" s="18"/>
      <c r="J21" s="18"/>
      <c r="K21" s="18"/>
      <c r="L21" s="18"/>
      <c r="M21" s="18"/>
      <c r="N21" s="18"/>
    </row>
    <row r="22" spans="1:14" ht="15">
      <c r="A22" s="17" t="s">
        <v>52</v>
      </c>
      <c r="B22" s="14" t="s">
        <v>53</v>
      </c>
      <c r="C22" s="26"/>
      <c r="D22" s="18" t="s">
        <v>9</v>
      </c>
      <c r="E22" s="18"/>
      <c r="F22" s="19">
        <f>F25</f>
        <v>24657.59</v>
      </c>
      <c r="G22" s="19">
        <f aca="true" t="shared" si="4" ref="G22:L22">G25</f>
        <v>109878.0779180392</v>
      </c>
      <c r="H22" s="19">
        <f t="shared" si="4"/>
        <v>21113.995</v>
      </c>
      <c r="I22" s="19">
        <f t="shared" si="4"/>
        <v>21536.2749</v>
      </c>
      <c r="J22" s="19">
        <f t="shared" si="4"/>
        <v>21967.000398</v>
      </c>
      <c r="K22" s="19">
        <f t="shared" si="4"/>
        <v>22406.34040596</v>
      </c>
      <c r="L22" s="19">
        <f t="shared" si="4"/>
        <v>22854.4672140792</v>
      </c>
      <c r="M22" s="18"/>
      <c r="N22" s="18"/>
    </row>
    <row r="23" spans="1:14" ht="99.75" customHeight="1">
      <c r="A23" s="58"/>
      <c r="B23" s="49" t="s">
        <v>81</v>
      </c>
      <c r="C23" s="63" t="s">
        <v>135</v>
      </c>
      <c r="D23" s="20" t="s">
        <v>1</v>
      </c>
      <c r="E23" s="18"/>
      <c r="F23" s="18"/>
      <c r="G23" s="18"/>
      <c r="H23" s="18"/>
      <c r="I23" s="18"/>
      <c r="J23" s="18"/>
      <c r="K23" s="18"/>
      <c r="L23" s="18"/>
      <c r="M23" s="18"/>
      <c r="N23" s="18"/>
    </row>
    <row r="24" spans="1:14" ht="76.5" customHeight="1">
      <c r="A24" s="72"/>
      <c r="B24" s="50"/>
      <c r="C24" s="64"/>
      <c r="D24" s="20" t="s">
        <v>11</v>
      </c>
      <c r="E24" s="18"/>
      <c r="F24" s="18"/>
      <c r="G24" s="18"/>
      <c r="H24" s="18"/>
      <c r="I24" s="18"/>
      <c r="J24" s="18"/>
      <c r="K24" s="18"/>
      <c r="L24" s="18"/>
      <c r="M24" s="18"/>
      <c r="N24" s="18"/>
    </row>
    <row r="25" spans="1:14" ht="167.25" customHeight="1">
      <c r="A25" s="72"/>
      <c r="B25" s="50"/>
      <c r="C25" s="64"/>
      <c r="D25" s="20" t="s">
        <v>12</v>
      </c>
      <c r="E25" s="17" t="s">
        <v>51</v>
      </c>
      <c r="F25" s="19">
        <f>49315.18/2</f>
        <v>24657.59</v>
      </c>
      <c r="G25" s="23">
        <f>SUM(H25:L25)</f>
        <v>109878.0779180392</v>
      </c>
      <c r="H25" s="23">
        <f>42227.99/2</f>
        <v>21113.995</v>
      </c>
      <c r="I25" s="23">
        <f>H25*1.02</f>
        <v>21536.2749</v>
      </c>
      <c r="J25" s="23">
        <f>I25*1.02</f>
        <v>21967.000398</v>
      </c>
      <c r="K25" s="23">
        <f>J25*1.02</f>
        <v>22406.34040596</v>
      </c>
      <c r="L25" s="23">
        <f>K25*1.02</f>
        <v>22854.4672140792</v>
      </c>
      <c r="M25" s="27" t="s">
        <v>136</v>
      </c>
      <c r="N25" s="20" t="s">
        <v>70</v>
      </c>
    </row>
    <row r="26" spans="1:14" ht="262.5" customHeight="1">
      <c r="A26" s="59"/>
      <c r="B26" s="51"/>
      <c r="C26" s="73"/>
      <c r="D26" s="20" t="s">
        <v>78</v>
      </c>
      <c r="E26" s="18"/>
      <c r="F26" s="18"/>
      <c r="G26" s="18"/>
      <c r="H26" s="18"/>
      <c r="I26" s="18"/>
      <c r="J26" s="18"/>
      <c r="K26" s="18"/>
      <c r="L26" s="18"/>
      <c r="M26" s="18"/>
      <c r="N26" s="18"/>
    </row>
    <row r="27" spans="1:14" ht="19.5" customHeight="1">
      <c r="A27" s="17" t="s">
        <v>54</v>
      </c>
      <c r="B27" s="14" t="s">
        <v>55</v>
      </c>
      <c r="C27" s="28"/>
      <c r="D27" s="18" t="s">
        <v>9</v>
      </c>
      <c r="E27" s="18"/>
      <c r="F27" s="19">
        <f>F30</f>
        <v>25206.4</v>
      </c>
      <c r="G27" s="19">
        <f aca="true" t="shared" si="5" ref="G27:L27">G30</f>
        <v>123153.089982384</v>
      </c>
      <c r="H27" s="19">
        <f t="shared" si="5"/>
        <v>23664.9</v>
      </c>
      <c r="I27" s="19">
        <f t="shared" si="5"/>
        <v>24138.198</v>
      </c>
      <c r="J27" s="19">
        <f t="shared" si="5"/>
        <v>24620.96196</v>
      </c>
      <c r="K27" s="19">
        <f t="shared" si="5"/>
        <v>25113.3811992</v>
      </c>
      <c r="L27" s="19">
        <f t="shared" si="5"/>
        <v>25615.648823184</v>
      </c>
      <c r="M27" s="18"/>
      <c r="N27" s="18"/>
    </row>
    <row r="28" spans="1:14" ht="45.75" customHeight="1">
      <c r="A28" s="55"/>
      <c r="B28" s="49" t="s">
        <v>96</v>
      </c>
      <c r="C28" s="52" t="s">
        <v>129</v>
      </c>
      <c r="D28" s="20" t="s">
        <v>1</v>
      </c>
      <c r="E28" s="18"/>
      <c r="F28" s="19"/>
      <c r="G28" s="18"/>
      <c r="H28" s="18"/>
      <c r="I28" s="18"/>
      <c r="J28" s="18"/>
      <c r="K28" s="18"/>
      <c r="L28" s="18"/>
      <c r="M28" s="18"/>
      <c r="N28" s="18"/>
    </row>
    <row r="29" spans="1:14" ht="43.5" customHeight="1">
      <c r="A29" s="56"/>
      <c r="B29" s="50"/>
      <c r="C29" s="53"/>
      <c r="D29" s="20" t="s">
        <v>11</v>
      </c>
      <c r="E29" s="18"/>
      <c r="F29" s="19"/>
      <c r="G29" s="18"/>
      <c r="H29" s="18"/>
      <c r="I29" s="18"/>
      <c r="J29" s="18"/>
      <c r="K29" s="18"/>
      <c r="L29" s="18"/>
      <c r="M29" s="18"/>
      <c r="N29" s="18"/>
    </row>
    <row r="30" spans="1:14" ht="186" customHeight="1">
      <c r="A30" s="56"/>
      <c r="B30" s="50"/>
      <c r="C30" s="53"/>
      <c r="D30" s="20" t="s">
        <v>12</v>
      </c>
      <c r="E30" s="20" t="s">
        <v>51</v>
      </c>
      <c r="F30" s="19">
        <f>16589+8617.4</f>
        <v>25206.4</v>
      </c>
      <c r="G30" s="23">
        <f>SUM(H30:L30)</f>
        <v>123153.089982384</v>
      </c>
      <c r="H30" s="18">
        <f>16055.7+7609.2</f>
        <v>23664.9</v>
      </c>
      <c r="I30" s="18">
        <f>H30*1.02</f>
        <v>24138.198</v>
      </c>
      <c r="J30" s="23">
        <f>I30*1.02</f>
        <v>24620.96196</v>
      </c>
      <c r="K30" s="23">
        <f>J30*1.02</f>
        <v>25113.3811992</v>
      </c>
      <c r="L30" s="23">
        <f>K30*1.02</f>
        <v>25615.648823184</v>
      </c>
      <c r="M30" s="20" t="s">
        <v>99</v>
      </c>
      <c r="N30" s="20" t="s">
        <v>98</v>
      </c>
    </row>
    <row r="31" spans="1:14" ht="77.25" customHeight="1">
      <c r="A31" s="57"/>
      <c r="B31" s="51"/>
      <c r="C31" s="54"/>
      <c r="D31" s="20" t="s">
        <v>78</v>
      </c>
      <c r="E31" s="18"/>
      <c r="F31" s="19"/>
      <c r="G31" s="18"/>
      <c r="H31" s="18"/>
      <c r="I31" s="18"/>
      <c r="J31" s="18"/>
      <c r="K31" s="18"/>
      <c r="L31" s="18"/>
      <c r="M31" s="18"/>
      <c r="N31" s="18"/>
    </row>
    <row r="32" spans="1:14" ht="19.5" customHeight="1">
      <c r="A32" s="17" t="s">
        <v>85</v>
      </c>
      <c r="B32" s="29" t="s">
        <v>84</v>
      </c>
      <c r="C32" s="26"/>
      <c r="D32" s="18" t="s">
        <v>9</v>
      </c>
      <c r="E32" s="18"/>
      <c r="F32" s="19">
        <f>F35</f>
        <v>10971.03</v>
      </c>
      <c r="G32" s="19">
        <f aca="true" t="shared" si="6" ref="G32:L32">G35</f>
        <v>50779.983073248</v>
      </c>
      <c r="H32" s="19">
        <f t="shared" si="6"/>
        <v>9757.8</v>
      </c>
      <c r="I32" s="19">
        <f t="shared" si="6"/>
        <v>9952.956</v>
      </c>
      <c r="J32" s="19">
        <f t="shared" si="6"/>
        <v>10152.01512</v>
      </c>
      <c r="K32" s="19">
        <f t="shared" si="6"/>
        <v>10355.0554224</v>
      </c>
      <c r="L32" s="19">
        <f t="shared" si="6"/>
        <v>10562.156530848</v>
      </c>
      <c r="M32" s="18"/>
      <c r="N32" s="18"/>
    </row>
    <row r="33" spans="1:14" ht="46.5" customHeight="1">
      <c r="A33" s="55"/>
      <c r="B33" s="52" t="s">
        <v>97</v>
      </c>
      <c r="C33" s="52" t="s">
        <v>130</v>
      </c>
      <c r="D33" s="20" t="s">
        <v>1</v>
      </c>
      <c r="E33" s="18"/>
      <c r="F33" s="19"/>
      <c r="G33" s="19"/>
      <c r="H33" s="19"/>
      <c r="I33" s="19"/>
      <c r="J33" s="19"/>
      <c r="K33" s="19"/>
      <c r="L33" s="19"/>
      <c r="M33" s="18"/>
      <c r="N33" s="18"/>
    </row>
    <row r="34" spans="1:14" ht="46.5" customHeight="1">
      <c r="A34" s="56"/>
      <c r="B34" s="53"/>
      <c r="C34" s="53"/>
      <c r="D34" s="20" t="s">
        <v>11</v>
      </c>
      <c r="E34" s="18"/>
      <c r="F34" s="19"/>
      <c r="G34" s="19"/>
      <c r="H34" s="19"/>
      <c r="I34" s="19"/>
      <c r="J34" s="19"/>
      <c r="K34" s="19"/>
      <c r="L34" s="19"/>
      <c r="M34" s="18"/>
      <c r="N34" s="18"/>
    </row>
    <row r="35" spans="1:14" ht="169.5" customHeight="1">
      <c r="A35" s="56"/>
      <c r="B35" s="53"/>
      <c r="C35" s="53"/>
      <c r="D35" s="20" t="s">
        <v>12</v>
      </c>
      <c r="E35" s="18" t="s">
        <v>51</v>
      </c>
      <c r="F35" s="19">
        <v>10971.03</v>
      </c>
      <c r="G35" s="19">
        <f>SUM(H35:L35)</f>
        <v>50779.983073248</v>
      </c>
      <c r="H35" s="19">
        <v>9757.8</v>
      </c>
      <c r="I35" s="19">
        <f>H35*1.02</f>
        <v>9952.956</v>
      </c>
      <c r="J35" s="19">
        <f>I35*1.02</f>
        <v>10152.01512</v>
      </c>
      <c r="K35" s="19">
        <f>J35*1.02</f>
        <v>10355.0554224</v>
      </c>
      <c r="L35" s="19">
        <f>K35*1.02</f>
        <v>10562.156530848</v>
      </c>
      <c r="M35" s="20" t="s">
        <v>93</v>
      </c>
      <c r="N35" s="20" t="s">
        <v>100</v>
      </c>
    </row>
    <row r="36" spans="1:14" ht="72.75" customHeight="1">
      <c r="A36" s="57"/>
      <c r="B36" s="54"/>
      <c r="C36" s="54"/>
      <c r="D36" s="20" t="s">
        <v>78</v>
      </c>
      <c r="E36" s="18"/>
      <c r="F36" s="19"/>
      <c r="G36" s="18"/>
      <c r="H36" s="18"/>
      <c r="I36" s="18"/>
      <c r="J36" s="18"/>
      <c r="K36" s="18"/>
      <c r="L36" s="18"/>
      <c r="M36" s="18"/>
      <c r="N36" s="18"/>
    </row>
    <row r="37" spans="1:14" ht="17.25" customHeight="1">
      <c r="A37" s="30" t="s">
        <v>102</v>
      </c>
      <c r="B37" s="26" t="s">
        <v>103</v>
      </c>
      <c r="C37" s="26"/>
      <c r="D37" s="18" t="s">
        <v>9</v>
      </c>
      <c r="E37" s="18"/>
      <c r="F37" s="19">
        <f>F40</f>
        <v>3288.68</v>
      </c>
      <c r="G37" s="19">
        <f aca="true" t="shared" si="7" ref="G37:L37">G40</f>
        <v>11309.420075711998</v>
      </c>
      <c r="H37" s="19">
        <f t="shared" si="7"/>
        <v>2173.2</v>
      </c>
      <c r="I37" s="19">
        <f t="shared" si="7"/>
        <v>2216.6639999999998</v>
      </c>
      <c r="J37" s="19">
        <f t="shared" si="7"/>
        <v>2260.9972799999996</v>
      </c>
      <c r="K37" s="19">
        <f t="shared" si="7"/>
        <v>2306.2172255999994</v>
      </c>
      <c r="L37" s="19">
        <f t="shared" si="7"/>
        <v>2352.3415701119993</v>
      </c>
      <c r="M37" s="18"/>
      <c r="N37" s="18"/>
    </row>
    <row r="38" spans="1:14" ht="62.25" customHeight="1">
      <c r="A38" s="55"/>
      <c r="B38" s="52" t="s">
        <v>104</v>
      </c>
      <c r="C38" s="52" t="s">
        <v>131</v>
      </c>
      <c r="D38" s="20" t="s">
        <v>1</v>
      </c>
      <c r="E38" s="18"/>
      <c r="F38" s="18"/>
      <c r="G38" s="18"/>
      <c r="H38" s="18"/>
      <c r="I38" s="18"/>
      <c r="J38" s="18"/>
      <c r="K38" s="18"/>
      <c r="L38" s="18"/>
      <c r="M38" s="18"/>
      <c r="N38" s="18"/>
    </row>
    <row r="39" spans="1:14" ht="53.25" customHeight="1">
      <c r="A39" s="56"/>
      <c r="B39" s="53"/>
      <c r="C39" s="53"/>
      <c r="D39" s="20" t="s">
        <v>11</v>
      </c>
      <c r="E39" s="18"/>
      <c r="F39" s="18"/>
      <c r="G39" s="18"/>
      <c r="H39" s="18"/>
      <c r="I39" s="18"/>
      <c r="J39" s="18"/>
      <c r="K39" s="18"/>
      <c r="L39" s="18"/>
      <c r="M39" s="18"/>
      <c r="N39" s="18"/>
    </row>
    <row r="40" spans="1:14" ht="141" customHeight="1">
      <c r="A40" s="56"/>
      <c r="B40" s="53"/>
      <c r="C40" s="53"/>
      <c r="D40" s="20" t="s">
        <v>12</v>
      </c>
      <c r="E40" s="18" t="s">
        <v>51</v>
      </c>
      <c r="F40" s="31">
        <v>3288.68</v>
      </c>
      <c r="G40" s="23">
        <f>SUM(H40:L40)</f>
        <v>11309.420075711998</v>
      </c>
      <c r="H40" s="23">
        <v>2173.2</v>
      </c>
      <c r="I40" s="23">
        <f>H40*1.02</f>
        <v>2216.6639999999998</v>
      </c>
      <c r="J40" s="23">
        <f>I40*1.02</f>
        <v>2260.9972799999996</v>
      </c>
      <c r="K40" s="23">
        <f>J40*1.02</f>
        <v>2306.2172255999994</v>
      </c>
      <c r="L40" s="23">
        <f>K40*1.02</f>
        <v>2352.3415701119993</v>
      </c>
      <c r="M40" s="20" t="s">
        <v>128</v>
      </c>
      <c r="N40" s="20" t="s">
        <v>105</v>
      </c>
    </row>
    <row r="41" spans="1:14" ht="82.5" customHeight="1">
      <c r="A41" s="57"/>
      <c r="B41" s="54"/>
      <c r="C41" s="54"/>
      <c r="D41" s="20" t="s">
        <v>78</v>
      </c>
      <c r="E41" s="18"/>
      <c r="F41" s="19"/>
      <c r="G41" s="18"/>
      <c r="H41" s="18"/>
      <c r="I41" s="18"/>
      <c r="J41" s="18"/>
      <c r="K41" s="18"/>
      <c r="L41" s="18"/>
      <c r="M41" s="18"/>
      <c r="N41" s="18"/>
    </row>
    <row r="42" spans="1:14" ht="19.5" customHeight="1">
      <c r="A42" s="30" t="s">
        <v>106</v>
      </c>
      <c r="B42" s="26" t="s">
        <v>107</v>
      </c>
      <c r="C42" s="26"/>
      <c r="D42" s="18" t="s">
        <v>9</v>
      </c>
      <c r="E42" s="18"/>
      <c r="F42" s="32">
        <f aca="true" t="shared" si="8" ref="F42:L42">F45</f>
        <v>65982.35</v>
      </c>
      <c r="G42" s="23">
        <f t="shared" si="8"/>
        <v>597194.83260096</v>
      </c>
      <c r="H42" s="23">
        <f t="shared" si="8"/>
        <v>114756</v>
      </c>
      <c r="I42" s="23">
        <f t="shared" si="8"/>
        <v>117051.12</v>
      </c>
      <c r="J42" s="23">
        <f t="shared" si="8"/>
        <v>119392.1424</v>
      </c>
      <c r="K42" s="23">
        <f t="shared" si="8"/>
        <v>121779.985248</v>
      </c>
      <c r="L42" s="23">
        <f t="shared" si="8"/>
        <v>124215.58495296</v>
      </c>
      <c r="M42" s="18"/>
      <c r="N42" s="18"/>
    </row>
    <row r="43" spans="1:14" ht="65.25" customHeight="1">
      <c r="A43" s="55"/>
      <c r="B43" s="52" t="s">
        <v>92</v>
      </c>
      <c r="C43" s="52" t="s">
        <v>132</v>
      </c>
      <c r="D43" s="20" t="s">
        <v>1</v>
      </c>
      <c r="E43" s="18"/>
      <c r="F43" s="17"/>
      <c r="G43" s="18"/>
      <c r="H43" s="18"/>
      <c r="I43" s="18"/>
      <c r="J43" s="18"/>
      <c r="K43" s="18"/>
      <c r="L43" s="18"/>
      <c r="M43" s="18"/>
      <c r="N43" s="18"/>
    </row>
    <row r="44" spans="1:14" ht="47.25" customHeight="1">
      <c r="A44" s="56"/>
      <c r="B44" s="53"/>
      <c r="C44" s="53"/>
      <c r="D44" s="20" t="s">
        <v>11</v>
      </c>
      <c r="E44" s="18"/>
      <c r="F44" s="17"/>
      <c r="G44" s="18"/>
      <c r="H44" s="18"/>
      <c r="I44" s="18"/>
      <c r="J44" s="18"/>
      <c r="K44" s="18"/>
      <c r="L44" s="18"/>
      <c r="M44" s="18"/>
      <c r="N44" s="18"/>
    </row>
    <row r="45" spans="1:14" ht="171.75" customHeight="1">
      <c r="A45" s="56"/>
      <c r="B45" s="53"/>
      <c r="C45" s="53"/>
      <c r="D45" s="20" t="s">
        <v>12</v>
      </c>
      <c r="E45" s="20" t="s">
        <v>108</v>
      </c>
      <c r="F45" s="31">
        <f>3770.42*17.5</f>
        <v>65982.35</v>
      </c>
      <c r="G45" s="19">
        <f>SUM(H45:L45)</f>
        <v>597194.83260096</v>
      </c>
      <c r="H45" s="31">
        <f>7300*15.72</f>
        <v>114756</v>
      </c>
      <c r="I45" s="31">
        <f>H45*1.02</f>
        <v>117051.12</v>
      </c>
      <c r="J45" s="23">
        <f>I45*1.02</f>
        <v>119392.1424</v>
      </c>
      <c r="K45" s="23">
        <f>J45*1.02</f>
        <v>121779.985248</v>
      </c>
      <c r="L45" s="23">
        <f>K45*1.02</f>
        <v>124215.58495296</v>
      </c>
      <c r="M45" s="20" t="s">
        <v>93</v>
      </c>
      <c r="N45" s="20" t="s">
        <v>124</v>
      </c>
    </row>
    <row r="46" spans="1:14" ht="51" customHeight="1">
      <c r="A46" s="57"/>
      <c r="B46" s="54"/>
      <c r="C46" s="54"/>
      <c r="D46" s="20" t="s">
        <v>78</v>
      </c>
      <c r="E46" s="18"/>
      <c r="F46" s="17"/>
      <c r="G46" s="18"/>
      <c r="H46" s="18"/>
      <c r="I46" s="18"/>
      <c r="J46" s="18"/>
      <c r="K46" s="18"/>
      <c r="L46" s="18"/>
      <c r="M46" s="18"/>
      <c r="N46" s="18"/>
    </row>
    <row r="47" spans="1:14" ht="15" customHeight="1">
      <c r="A47" s="17" t="s">
        <v>109</v>
      </c>
      <c r="B47" s="14" t="s">
        <v>110</v>
      </c>
      <c r="C47" s="33"/>
      <c r="D47" s="33" t="s">
        <v>9</v>
      </c>
      <c r="E47" s="30"/>
      <c r="F47" s="46" t="s">
        <v>68</v>
      </c>
      <c r="G47" s="47"/>
      <c r="H47" s="47"/>
      <c r="I47" s="47"/>
      <c r="J47" s="47"/>
      <c r="K47" s="47"/>
      <c r="L47" s="48"/>
      <c r="M47" s="34"/>
      <c r="N47" s="34"/>
    </row>
    <row r="48" spans="1:14" ht="66.75" customHeight="1">
      <c r="A48" s="69"/>
      <c r="B48" s="49" t="s">
        <v>82</v>
      </c>
      <c r="C48" s="52" t="s">
        <v>76</v>
      </c>
      <c r="D48" s="20" t="s">
        <v>1</v>
      </c>
      <c r="E48" s="18"/>
      <c r="F48" s="18"/>
      <c r="G48" s="18"/>
      <c r="H48" s="18"/>
      <c r="I48" s="18"/>
      <c r="J48" s="18"/>
      <c r="K48" s="18"/>
      <c r="L48" s="18"/>
      <c r="M48" s="18"/>
      <c r="N48" s="18"/>
    </row>
    <row r="49" spans="1:14" ht="45">
      <c r="A49" s="70"/>
      <c r="B49" s="50"/>
      <c r="C49" s="53"/>
      <c r="D49" s="20" t="s">
        <v>11</v>
      </c>
      <c r="E49" s="18"/>
      <c r="F49" s="18"/>
      <c r="G49" s="18"/>
      <c r="H49" s="18"/>
      <c r="I49" s="18"/>
      <c r="J49" s="18"/>
      <c r="K49" s="18"/>
      <c r="L49" s="18"/>
      <c r="M49" s="18"/>
      <c r="N49" s="18"/>
    </row>
    <row r="50" spans="1:14" ht="281.25" customHeight="1">
      <c r="A50" s="70"/>
      <c r="B50" s="50"/>
      <c r="C50" s="53"/>
      <c r="D50" s="20" t="s">
        <v>12</v>
      </c>
      <c r="E50" s="14" t="s">
        <v>88</v>
      </c>
      <c r="F50" s="46" t="s">
        <v>68</v>
      </c>
      <c r="G50" s="47"/>
      <c r="H50" s="47"/>
      <c r="I50" s="47"/>
      <c r="J50" s="47"/>
      <c r="K50" s="47"/>
      <c r="L50" s="48"/>
      <c r="M50" s="20" t="s">
        <v>86</v>
      </c>
      <c r="N50" s="20" t="s">
        <v>125</v>
      </c>
    </row>
    <row r="51" spans="1:14" ht="409.5" customHeight="1">
      <c r="A51" s="70"/>
      <c r="B51" s="50"/>
      <c r="C51" s="53"/>
      <c r="D51" s="52" t="s">
        <v>78</v>
      </c>
      <c r="E51" s="58"/>
      <c r="F51" s="55"/>
      <c r="G51" s="55"/>
      <c r="H51" s="55"/>
      <c r="I51" s="55"/>
      <c r="J51" s="55"/>
      <c r="K51" s="55"/>
      <c r="L51" s="55"/>
      <c r="M51" s="55"/>
      <c r="N51" s="55"/>
    </row>
    <row r="52" spans="1:14" ht="72.75" customHeight="1">
      <c r="A52" s="71"/>
      <c r="B52" s="51"/>
      <c r="C52" s="54"/>
      <c r="D52" s="54"/>
      <c r="E52" s="59"/>
      <c r="F52" s="57"/>
      <c r="G52" s="57"/>
      <c r="H52" s="57"/>
      <c r="I52" s="57"/>
      <c r="J52" s="57"/>
      <c r="K52" s="57"/>
      <c r="L52" s="57"/>
      <c r="M52" s="57"/>
      <c r="N52" s="57"/>
    </row>
    <row r="53" spans="1:14" ht="15">
      <c r="A53" s="17" t="s">
        <v>111</v>
      </c>
      <c r="B53" s="14" t="s">
        <v>112</v>
      </c>
      <c r="C53" s="18"/>
      <c r="D53" s="18" t="s">
        <v>9</v>
      </c>
      <c r="E53" s="17"/>
      <c r="F53" s="35">
        <f>F56</f>
        <v>4190.5</v>
      </c>
      <c r="G53" s="35">
        <f>SUM(H53:L53)</f>
        <v>151042.75999999998</v>
      </c>
      <c r="H53" s="35">
        <f>H56</f>
        <v>93554.29999999999</v>
      </c>
      <c r="I53" s="35">
        <f>I56</f>
        <v>40864.06</v>
      </c>
      <c r="J53" s="35">
        <f>J56</f>
        <v>16624.4</v>
      </c>
      <c r="K53" s="35">
        <f>K56</f>
        <v>0</v>
      </c>
      <c r="L53" s="35">
        <f>L56</f>
        <v>0</v>
      </c>
      <c r="M53" s="20"/>
      <c r="N53" s="20"/>
    </row>
    <row r="54" spans="1:14" ht="61.5" customHeight="1">
      <c r="A54" s="55"/>
      <c r="B54" s="49" t="s">
        <v>83</v>
      </c>
      <c r="C54" s="52" t="s">
        <v>77</v>
      </c>
      <c r="D54" s="20" t="s">
        <v>1</v>
      </c>
      <c r="E54" s="18"/>
      <c r="F54" s="35"/>
      <c r="G54" s="35"/>
      <c r="H54" s="35"/>
      <c r="I54" s="35"/>
      <c r="J54" s="35"/>
      <c r="K54" s="35"/>
      <c r="L54" s="35"/>
      <c r="M54" s="18"/>
      <c r="N54" s="18"/>
    </row>
    <row r="55" spans="1:14" ht="45">
      <c r="A55" s="56"/>
      <c r="B55" s="50"/>
      <c r="C55" s="53"/>
      <c r="D55" s="20" t="s">
        <v>11</v>
      </c>
      <c r="E55" s="18"/>
      <c r="F55" s="35"/>
      <c r="G55" s="35"/>
      <c r="H55" s="35"/>
      <c r="I55" s="35"/>
      <c r="J55" s="35"/>
      <c r="K55" s="35"/>
      <c r="L55" s="35"/>
      <c r="M55" s="18"/>
      <c r="N55" s="18"/>
    </row>
    <row r="56" spans="1:14" ht="276.75" customHeight="1">
      <c r="A56" s="56"/>
      <c r="B56" s="50"/>
      <c r="C56" s="53"/>
      <c r="D56" s="20" t="s">
        <v>12</v>
      </c>
      <c r="E56" s="20" t="s">
        <v>71</v>
      </c>
      <c r="F56" s="35">
        <f aca="true" t="shared" si="9" ref="F56:L56">F58+F63+F68+F73+F78</f>
        <v>4190.5</v>
      </c>
      <c r="G56" s="35">
        <f t="shared" si="9"/>
        <v>151042.76</v>
      </c>
      <c r="H56" s="35">
        <f t="shared" si="9"/>
        <v>93554.29999999999</v>
      </c>
      <c r="I56" s="35">
        <f t="shared" si="9"/>
        <v>40864.06</v>
      </c>
      <c r="J56" s="35">
        <f t="shared" si="9"/>
        <v>16624.4</v>
      </c>
      <c r="K56" s="35">
        <f t="shared" si="9"/>
        <v>0</v>
      </c>
      <c r="L56" s="35">
        <f t="shared" si="9"/>
        <v>0</v>
      </c>
      <c r="M56" s="20" t="s">
        <v>101</v>
      </c>
      <c r="N56" s="20" t="s">
        <v>67</v>
      </c>
    </row>
    <row r="57" spans="1:14" ht="78.75" customHeight="1">
      <c r="A57" s="57"/>
      <c r="B57" s="51"/>
      <c r="C57" s="54"/>
      <c r="D57" s="20" t="s">
        <v>78</v>
      </c>
      <c r="E57" s="18"/>
      <c r="F57" s="19"/>
      <c r="G57" s="18"/>
      <c r="H57" s="18"/>
      <c r="I57" s="18"/>
      <c r="J57" s="18"/>
      <c r="K57" s="18"/>
      <c r="L57" s="18"/>
      <c r="M57" s="18"/>
      <c r="N57" s="18"/>
    </row>
    <row r="58" spans="1:14" ht="15">
      <c r="A58" s="30" t="s">
        <v>113</v>
      </c>
      <c r="B58" s="14" t="s">
        <v>114</v>
      </c>
      <c r="C58" s="18"/>
      <c r="D58" s="18" t="s">
        <v>9</v>
      </c>
      <c r="E58" s="20"/>
      <c r="F58" s="35">
        <v>4190.5</v>
      </c>
      <c r="G58" s="35">
        <f>SUM(H58:L58)</f>
        <v>30448.2</v>
      </c>
      <c r="H58" s="35">
        <v>30448.2</v>
      </c>
      <c r="I58" s="35">
        <v>0</v>
      </c>
      <c r="J58" s="35">
        <v>0</v>
      </c>
      <c r="K58" s="35">
        <v>0</v>
      </c>
      <c r="L58" s="35">
        <v>0</v>
      </c>
      <c r="M58" s="20"/>
      <c r="N58" s="20"/>
    </row>
    <row r="59" spans="1:14" ht="60">
      <c r="A59" s="55"/>
      <c r="B59" s="49" t="s">
        <v>56</v>
      </c>
      <c r="C59" s="52" t="s">
        <v>119</v>
      </c>
      <c r="D59" s="20" t="s">
        <v>1</v>
      </c>
      <c r="E59" s="18"/>
      <c r="F59" s="17"/>
      <c r="G59" s="17"/>
      <c r="H59" s="17"/>
      <c r="I59" s="17"/>
      <c r="J59" s="17"/>
      <c r="K59" s="17"/>
      <c r="L59" s="17"/>
      <c r="M59" s="18"/>
      <c r="N59" s="18"/>
    </row>
    <row r="60" spans="1:14" ht="45">
      <c r="A60" s="56"/>
      <c r="B60" s="50"/>
      <c r="C60" s="53"/>
      <c r="D60" s="20" t="s">
        <v>11</v>
      </c>
      <c r="E60" s="18"/>
      <c r="F60" s="17"/>
      <c r="G60" s="17"/>
      <c r="H60" s="17"/>
      <c r="I60" s="17"/>
      <c r="J60" s="17"/>
      <c r="K60" s="17"/>
      <c r="L60" s="17"/>
      <c r="M60" s="18"/>
      <c r="N60" s="18"/>
    </row>
    <row r="61" spans="1:14" ht="248.25" customHeight="1">
      <c r="A61" s="56"/>
      <c r="B61" s="50"/>
      <c r="C61" s="53"/>
      <c r="D61" s="20" t="s">
        <v>12</v>
      </c>
      <c r="E61" s="20" t="s">
        <v>71</v>
      </c>
      <c r="F61" s="35">
        <f>F58</f>
        <v>4190.5</v>
      </c>
      <c r="G61" s="35">
        <f>SUM(H61:L61)</f>
        <v>30448.2</v>
      </c>
      <c r="H61" s="35">
        <f>H58</f>
        <v>30448.2</v>
      </c>
      <c r="I61" s="35">
        <f>I58</f>
        <v>0</v>
      </c>
      <c r="J61" s="35">
        <f>J58</f>
        <v>0</v>
      </c>
      <c r="K61" s="35">
        <f>K58</f>
        <v>0</v>
      </c>
      <c r="L61" s="35">
        <f>L58</f>
        <v>0</v>
      </c>
      <c r="M61" s="20" t="s">
        <v>87</v>
      </c>
      <c r="N61" s="20" t="s">
        <v>90</v>
      </c>
    </row>
    <row r="62" spans="1:14" ht="75">
      <c r="A62" s="57"/>
      <c r="B62" s="51"/>
      <c r="C62" s="54"/>
      <c r="D62" s="20" t="s">
        <v>78</v>
      </c>
      <c r="E62" s="18"/>
      <c r="F62" s="36"/>
      <c r="G62" s="36"/>
      <c r="H62" s="36"/>
      <c r="I62" s="36"/>
      <c r="J62" s="36"/>
      <c r="K62" s="36"/>
      <c r="L62" s="36"/>
      <c r="M62" s="18"/>
      <c r="N62" s="18"/>
    </row>
    <row r="63" spans="1:14" ht="15">
      <c r="A63" s="30" t="s">
        <v>115</v>
      </c>
      <c r="B63" s="14" t="s">
        <v>116</v>
      </c>
      <c r="C63" s="18"/>
      <c r="D63" s="18" t="s">
        <v>9</v>
      </c>
      <c r="E63" s="20"/>
      <c r="F63" s="35">
        <v>0</v>
      </c>
      <c r="G63" s="35">
        <f>SUM(H63:L63)</f>
        <v>27000</v>
      </c>
      <c r="H63" s="35">
        <v>27000</v>
      </c>
      <c r="I63" s="35">
        <f>I60</f>
        <v>0</v>
      </c>
      <c r="J63" s="35">
        <f>J60</f>
        <v>0</v>
      </c>
      <c r="K63" s="35">
        <f>K60</f>
        <v>0</v>
      </c>
      <c r="L63" s="35">
        <f>L60</f>
        <v>0</v>
      </c>
      <c r="M63" s="20"/>
      <c r="N63" s="37"/>
    </row>
    <row r="64" spans="1:14" ht="60">
      <c r="A64" s="55"/>
      <c r="B64" s="49" t="s">
        <v>57</v>
      </c>
      <c r="C64" s="52" t="s">
        <v>119</v>
      </c>
      <c r="D64" s="20" t="s">
        <v>1</v>
      </c>
      <c r="E64" s="18"/>
      <c r="F64" s="35"/>
      <c r="G64" s="36"/>
      <c r="H64" s="36"/>
      <c r="I64" s="36"/>
      <c r="J64" s="36"/>
      <c r="K64" s="36"/>
      <c r="L64" s="36"/>
      <c r="M64" s="18"/>
      <c r="N64" s="18"/>
    </row>
    <row r="65" spans="1:14" ht="45">
      <c r="A65" s="56"/>
      <c r="B65" s="50"/>
      <c r="C65" s="53"/>
      <c r="D65" s="20" t="s">
        <v>11</v>
      </c>
      <c r="E65" s="18"/>
      <c r="F65" s="35"/>
      <c r="G65" s="36"/>
      <c r="H65" s="36"/>
      <c r="I65" s="36"/>
      <c r="J65" s="36"/>
      <c r="K65" s="36"/>
      <c r="L65" s="36"/>
      <c r="M65" s="18"/>
      <c r="N65" s="18"/>
    </row>
    <row r="66" spans="1:14" ht="210">
      <c r="A66" s="56"/>
      <c r="B66" s="50"/>
      <c r="C66" s="53"/>
      <c r="D66" s="20" t="s">
        <v>12</v>
      </c>
      <c r="E66" s="20" t="s">
        <v>71</v>
      </c>
      <c r="F66" s="35">
        <f aca="true" t="shared" si="10" ref="F66:L66">F63</f>
        <v>0</v>
      </c>
      <c r="G66" s="35">
        <f t="shared" si="10"/>
        <v>27000</v>
      </c>
      <c r="H66" s="35">
        <f t="shared" si="10"/>
        <v>27000</v>
      </c>
      <c r="I66" s="35">
        <f t="shared" si="10"/>
        <v>0</v>
      </c>
      <c r="J66" s="35">
        <f t="shared" si="10"/>
        <v>0</v>
      </c>
      <c r="K66" s="35">
        <f t="shared" si="10"/>
        <v>0</v>
      </c>
      <c r="L66" s="35">
        <f t="shared" si="10"/>
        <v>0</v>
      </c>
      <c r="M66" s="20" t="s">
        <v>87</v>
      </c>
      <c r="N66" s="14" t="s">
        <v>72</v>
      </c>
    </row>
    <row r="67" spans="1:14" ht="75">
      <c r="A67" s="57"/>
      <c r="B67" s="51"/>
      <c r="C67" s="54"/>
      <c r="D67" s="20" t="s">
        <v>78</v>
      </c>
      <c r="E67" s="18"/>
      <c r="F67" s="36"/>
      <c r="G67" s="36"/>
      <c r="H67" s="36"/>
      <c r="I67" s="36"/>
      <c r="J67" s="36"/>
      <c r="K67" s="36"/>
      <c r="L67" s="36"/>
      <c r="M67" s="18"/>
      <c r="N67" s="18"/>
    </row>
    <row r="68" spans="1:14" ht="15">
      <c r="A68" s="30" t="s">
        <v>117</v>
      </c>
      <c r="B68" s="14" t="s">
        <v>118</v>
      </c>
      <c r="C68" s="18"/>
      <c r="D68" s="18" t="s">
        <v>9</v>
      </c>
      <c r="E68" s="20"/>
      <c r="F68" s="35">
        <v>0</v>
      </c>
      <c r="G68" s="35">
        <f>SUM(H68:L68)</f>
        <v>11299.7</v>
      </c>
      <c r="H68" s="35">
        <v>11299.7</v>
      </c>
      <c r="I68" s="35">
        <v>0</v>
      </c>
      <c r="J68" s="35">
        <v>0</v>
      </c>
      <c r="K68" s="35">
        <v>0</v>
      </c>
      <c r="L68" s="35">
        <v>0</v>
      </c>
      <c r="M68" s="20"/>
      <c r="N68" s="20"/>
    </row>
    <row r="69" spans="1:14" ht="64.5" customHeight="1">
      <c r="A69" s="55"/>
      <c r="B69" s="49" t="s">
        <v>58</v>
      </c>
      <c r="C69" s="52" t="s">
        <v>119</v>
      </c>
      <c r="D69" s="20" t="s">
        <v>1</v>
      </c>
      <c r="E69" s="18"/>
      <c r="F69" s="35"/>
      <c r="G69" s="35"/>
      <c r="H69" s="35"/>
      <c r="I69" s="35"/>
      <c r="J69" s="35"/>
      <c r="K69" s="35"/>
      <c r="L69" s="35"/>
      <c r="M69" s="18"/>
      <c r="N69" s="18"/>
    </row>
    <row r="70" spans="1:14" ht="45">
      <c r="A70" s="56"/>
      <c r="B70" s="50"/>
      <c r="C70" s="53"/>
      <c r="D70" s="20" t="s">
        <v>11</v>
      </c>
      <c r="E70" s="18"/>
      <c r="F70" s="35"/>
      <c r="G70" s="35"/>
      <c r="H70" s="35"/>
      <c r="I70" s="35"/>
      <c r="J70" s="35"/>
      <c r="K70" s="35"/>
      <c r="L70" s="35"/>
      <c r="M70" s="18"/>
      <c r="N70" s="18"/>
    </row>
    <row r="71" spans="1:14" ht="247.5" customHeight="1">
      <c r="A71" s="56"/>
      <c r="B71" s="50"/>
      <c r="C71" s="53"/>
      <c r="D71" s="20" t="s">
        <v>12</v>
      </c>
      <c r="E71" s="20" t="s">
        <v>71</v>
      </c>
      <c r="F71" s="35">
        <f aca="true" t="shared" si="11" ref="F71:L71">F68</f>
        <v>0</v>
      </c>
      <c r="G71" s="35">
        <f t="shared" si="11"/>
        <v>11299.7</v>
      </c>
      <c r="H71" s="35">
        <f t="shared" si="11"/>
        <v>11299.7</v>
      </c>
      <c r="I71" s="35">
        <f t="shared" si="11"/>
        <v>0</v>
      </c>
      <c r="J71" s="35">
        <f t="shared" si="11"/>
        <v>0</v>
      </c>
      <c r="K71" s="35">
        <f t="shared" si="11"/>
        <v>0</v>
      </c>
      <c r="L71" s="35">
        <f t="shared" si="11"/>
        <v>0</v>
      </c>
      <c r="M71" s="20" t="s">
        <v>87</v>
      </c>
      <c r="N71" s="20" t="s">
        <v>73</v>
      </c>
    </row>
    <row r="72" spans="1:14" ht="75">
      <c r="A72" s="57"/>
      <c r="B72" s="51"/>
      <c r="C72" s="54"/>
      <c r="D72" s="20" t="s">
        <v>78</v>
      </c>
      <c r="E72" s="18"/>
      <c r="F72" s="36"/>
      <c r="G72" s="36"/>
      <c r="H72" s="36"/>
      <c r="I72" s="36"/>
      <c r="J72" s="36"/>
      <c r="K72" s="36"/>
      <c r="L72" s="36"/>
      <c r="M72" s="18"/>
      <c r="N72" s="18"/>
    </row>
    <row r="73" spans="1:14" ht="21" customHeight="1">
      <c r="A73" s="30" t="s">
        <v>121</v>
      </c>
      <c r="B73" s="14" t="s">
        <v>120</v>
      </c>
      <c r="C73" s="18"/>
      <c r="D73" s="18" t="s">
        <v>9</v>
      </c>
      <c r="E73" s="20"/>
      <c r="F73" s="35">
        <v>0</v>
      </c>
      <c r="G73" s="35">
        <f>SUM(H73:L73)</f>
        <v>38270.46000000001</v>
      </c>
      <c r="H73" s="35">
        <v>18306.4</v>
      </c>
      <c r="I73" s="35">
        <v>19964.06</v>
      </c>
      <c r="J73" s="35">
        <v>0</v>
      </c>
      <c r="K73" s="35">
        <v>0</v>
      </c>
      <c r="L73" s="35">
        <v>0</v>
      </c>
      <c r="M73" s="20"/>
      <c r="N73" s="20"/>
    </row>
    <row r="74" spans="1:14" ht="60">
      <c r="A74" s="55"/>
      <c r="B74" s="49" t="s">
        <v>59</v>
      </c>
      <c r="C74" s="52" t="s">
        <v>119</v>
      </c>
      <c r="D74" s="20" t="s">
        <v>1</v>
      </c>
      <c r="E74" s="18"/>
      <c r="F74" s="35"/>
      <c r="G74" s="35"/>
      <c r="H74" s="35"/>
      <c r="I74" s="35"/>
      <c r="J74" s="35"/>
      <c r="K74" s="35"/>
      <c r="L74" s="35"/>
      <c r="M74" s="18"/>
      <c r="N74" s="18"/>
    </row>
    <row r="75" spans="1:14" ht="45">
      <c r="A75" s="56"/>
      <c r="B75" s="50"/>
      <c r="C75" s="53"/>
      <c r="D75" s="20" t="s">
        <v>11</v>
      </c>
      <c r="E75" s="18"/>
      <c r="F75" s="35"/>
      <c r="G75" s="35"/>
      <c r="H75" s="35"/>
      <c r="I75" s="35"/>
      <c r="J75" s="35"/>
      <c r="K75" s="35"/>
      <c r="L75" s="35"/>
      <c r="M75" s="18"/>
      <c r="N75" s="18"/>
    </row>
    <row r="76" spans="1:14" ht="240" customHeight="1">
      <c r="A76" s="56"/>
      <c r="B76" s="50"/>
      <c r="C76" s="53"/>
      <c r="D76" s="20" t="s">
        <v>12</v>
      </c>
      <c r="E76" s="20" t="s">
        <v>71</v>
      </c>
      <c r="F76" s="35">
        <f aca="true" t="shared" si="12" ref="F76:L76">F73</f>
        <v>0</v>
      </c>
      <c r="G76" s="35">
        <f t="shared" si="12"/>
        <v>38270.46000000001</v>
      </c>
      <c r="H76" s="35">
        <f t="shared" si="12"/>
        <v>18306.4</v>
      </c>
      <c r="I76" s="35">
        <f t="shared" si="12"/>
        <v>19964.06</v>
      </c>
      <c r="J76" s="35">
        <f t="shared" si="12"/>
        <v>0</v>
      </c>
      <c r="K76" s="35">
        <f t="shared" si="12"/>
        <v>0</v>
      </c>
      <c r="L76" s="35">
        <f t="shared" si="12"/>
        <v>0</v>
      </c>
      <c r="M76" s="20" t="s">
        <v>89</v>
      </c>
      <c r="N76" s="20" t="s">
        <v>91</v>
      </c>
    </row>
    <row r="77" spans="1:14" ht="75">
      <c r="A77" s="57"/>
      <c r="B77" s="51"/>
      <c r="C77" s="54"/>
      <c r="D77" s="20" t="s">
        <v>78</v>
      </c>
      <c r="E77" s="18"/>
      <c r="F77" s="35"/>
      <c r="G77" s="35"/>
      <c r="H77" s="35"/>
      <c r="I77" s="35"/>
      <c r="J77" s="35"/>
      <c r="K77" s="35"/>
      <c r="L77" s="35"/>
      <c r="M77" s="18"/>
      <c r="N77" s="18"/>
    </row>
    <row r="78" spans="1:14" ht="15">
      <c r="A78" s="30" t="s">
        <v>122</v>
      </c>
      <c r="B78" s="14" t="s">
        <v>123</v>
      </c>
      <c r="C78" s="18"/>
      <c r="D78" s="18" t="s">
        <v>9</v>
      </c>
      <c r="E78" s="20"/>
      <c r="F78" s="35">
        <v>0</v>
      </c>
      <c r="G78" s="35">
        <f>SUM(H78:L78)</f>
        <v>44024.4</v>
      </c>
      <c r="H78" s="35">
        <v>6500</v>
      </c>
      <c r="I78" s="35">
        <v>20900</v>
      </c>
      <c r="J78" s="35">
        <v>16624.4</v>
      </c>
      <c r="K78" s="35">
        <f>K75</f>
        <v>0</v>
      </c>
      <c r="L78" s="35">
        <f>L75</f>
        <v>0</v>
      </c>
      <c r="M78" s="20"/>
      <c r="N78" s="20"/>
    </row>
    <row r="79" spans="1:14" ht="60">
      <c r="A79" s="55"/>
      <c r="B79" s="49" t="s">
        <v>60</v>
      </c>
      <c r="C79" s="52" t="s">
        <v>119</v>
      </c>
      <c r="D79" s="20" t="s">
        <v>1</v>
      </c>
      <c r="E79" s="18"/>
      <c r="F79" s="35"/>
      <c r="G79" s="35"/>
      <c r="H79" s="35"/>
      <c r="I79" s="35"/>
      <c r="J79" s="35"/>
      <c r="K79" s="35"/>
      <c r="L79" s="35"/>
      <c r="M79" s="18"/>
      <c r="N79" s="18"/>
    </row>
    <row r="80" spans="1:14" ht="45">
      <c r="A80" s="56"/>
      <c r="B80" s="50"/>
      <c r="C80" s="53"/>
      <c r="D80" s="20" t="s">
        <v>11</v>
      </c>
      <c r="E80" s="18"/>
      <c r="F80" s="35"/>
      <c r="G80" s="35"/>
      <c r="H80" s="35"/>
      <c r="I80" s="35"/>
      <c r="J80" s="35"/>
      <c r="K80" s="35"/>
      <c r="L80" s="35"/>
      <c r="M80" s="18"/>
      <c r="N80" s="18"/>
    </row>
    <row r="81" spans="1:14" ht="165">
      <c r="A81" s="56"/>
      <c r="B81" s="50"/>
      <c r="C81" s="53"/>
      <c r="D81" s="20" t="s">
        <v>12</v>
      </c>
      <c r="E81" s="20" t="s">
        <v>71</v>
      </c>
      <c r="F81" s="35">
        <f aca="true" t="shared" si="13" ref="F81:L81">F78</f>
        <v>0</v>
      </c>
      <c r="G81" s="35">
        <f t="shared" si="13"/>
        <v>44024.4</v>
      </c>
      <c r="H81" s="35">
        <f t="shared" si="13"/>
        <v>6500</v>
      </c>
      <c r="I81" s="35">
        <f t="shared" si="13"/>
        <v>20900</v>
      </c>
      <c r="J81" s="35">
        <f t="shared" si="13"/>
        <v>16624.4</v>
      </c>
      <c r="K81" s="35">
        <f t="shared" si="13"/>
        <v>0</v>
      </c>
      <c r="L81" s="35">
        <f t="shared" si="13"/>
        <v>0</v>
      </c>
      <c r="M81" s="20" t="s">
        <v>126</v>
      </c>
      <c r="N81" s="20" t="s">
        <v>94</v>
      </c>
    </row>
    <row r="82" spans="1:14" ht="75">
      <c r="A82" s="57"/>
      <c r="B82" s="51"/>
      <c r="C82" s="54"/>
      <c r="D82" s="20" t="s">
        <v>78</v>
      </c>
      <c r="E82" s="18"/>
      <c r="F82" s="36"/>
      <c r="G82" s="36"/>
      <c r="H82" s="36"/>
      <c r="I82" s="36"/>
      <c r="J82" s="36"/>
      <c r="K82" s="36"/>
      <c r="L82" s="36"/>
      <c r="M82" s="18"/>
      <c r="N82" s="18"/>
    </row>
    <row r="83" spans="1:14" ht="26.25" customHeight="1">
      <c r="A83" s="60" t="s">
        <v>95</v>
      </c>
      <c r="B83" s="60"/>
      <c r="C83" s="60"/>
      <c r="D83" s="60"/>
      <c r="E83" s="60"/>
      <c r="F83" s="60"/>
      <c r="G83" s="60"/>
      <c r="H83" s="60"/>
      <c r="I83" s="60"/>
      <c r="J83" s="60"/>
      <c r="K83" s="60"/>
      <c r="L83" s="60"/>
      <c r="M83" s="60"/>
      <c r="N83" s="60"/>
    </row>
    <row r="86" ht="15">
      <c r="B86" s="13"/>
    </row>
  </sheetData>
  <sheetProtection/>
  <mergeCells count="72">
    <mergeCell ref="C69:C72"/>
    <mergeCell ref="B33:B36"/>
    <mergeCell ref="C33:C36"/>
    <mergeCell ref="C74:C77"/>
    <mergeCell ref="C79:C82"/>
    <mergeCell ref="M51:M52"/>
    <mergeCell ref="N51:N52"/>
    <mergeCell ref="C54:C57"/>
    <mergeCell ref="C59:C62"/>
    <mergeCell ref="C64:C67"/>
    <mergeCell ref="D51:D52"/>
    <mergeCell ref="A69:A72"/>
    <mergeCell ref="B69:B72"/>
    <mergeCell ref="B74:B77"/>
    <mergeCell ref="A74:A77"/>
    <mergeCell ref="B54:B57"/>
    <mergeCell ref="A54:A57"/>
    <mergeCell ref="A1:N1"/>
    <mergeCell ref="A2:N2"/>
    <mergeCell ref="M4:M5"/>
    <mergeCell ref="N4:N5"/>
    <mergeCell ref="B79:B82"/>
    <mergeCell ref="A79:A82"/>
    <mergeCell ref="A59:A62"/>
    <mergeCell ref="B59:B62"/>
    <mergeCell ref="A64:A67"/>
    <mergeCell ref="B64:B67"/>
    <mergeCell ref="A3:N3"/>
    <mergeCell ref="A4:A5"/>
    <mergeCell ref="B4:B5"/>
    <mergeCell ref="C4:C5"/>
    <mergeCell ref="D4:D5"/>
    <mergeCell ref="E4:E5"/>
    <mergeCell ref="F4:F5"/>
    <mergeCell ref="G4:G5"/>
    <mergeCell ref="H4:L4"/>
    <mergeCell ref="C48:C52"/>
    <mergeCell ref="B18:B21"/>
    <mergeCell ref="A18:A21"/>
    <mergeCell ref="B23:B26"/>
    <mergeCell ref="A23:A26"/>
    <mergeCell ref="C23:C26"/>
    <mergeCell ref="B28:B31"/>
    <mergeCell ref="C28:C31"/>
    <mergeCell ref="A28:A31"/>
    <mergeCell ref="A33:A36"/>
    <mergeCell ref="A83:N83"/>
    <mergeCell ref="A8:A11"/>
    <mergeCell ref="B8:B11"/>
    <mergeCell ref="C8:C11"/>
    <mergeCell ref="A13:A16"/>
    <mergeCell ref="B13:B16"/>
    <mergeCell ref="C13:C16"/>
    <mergeCell ref="F50:L50"/>
    <mergeCell ref="C18:C21"/>
    <mergeCell ref="A48:A52"/>
    <mergeCell ref="G51:G52"/>
    <mergeCell ref="H51:H52"/>
    <mergeCell ref="I51:I52"/>
    <mergeCell ref="J51:J52"/>
    <mergeCell ref="K51:K52"/>
    <mergeCell ref="L51:L52"/>
    <mergeCell ref="F47:L47"/>
    <mergeCell ref="B48:B52"/>
    <mergeCell ref="B38:B41"/>
    <mergeCell ref="A38:A41"/>
    <mergeCell ref="C38:C41"/>
    <mergeCell ref="B43:B46"/>
    <mergeCell ref="A43:A46"/>
    <mergeCell ref="C43:C46"/>
    <mergeCell ref="E51:E52"/>
    <mergeCell ref="F51:F52"/>
  </mergeCells>
  <printOptions/>
  <pageMargins left="0.1968503937007874" right="0.1968503937007874" top="0.3937007874015748" bottom="0.3937007874015748" header="0.1968503937007874" footer="0.1968503937007874"/>
  <pageSetup firstPageNumber="7" useFirstPageNumber="1" fitToHeight="0" fitToWidth="1" horizontalDpi="600" verticalDpi="600" orientation="landscape" paperSize="9" scale="68" r:id="rId1"/>
  <headerFooter>
    <oddFooter>&amp;C&amp;"Times New Roman,обычный"&amp;P</oddFooter>
  </headerFooter>
  <rowBreaks count="4" manualBreakCount="4">
    <brk id="21" max="255" man="1"/>
    <brk id="44" max="13" man="1"/>
    <brk id="50" max="13" man="1"/>
    <brk id="75" max="13"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90" zoomScaleNormal="80" zoomScaleSheetLayoutView="90" zoomScalePageLayoutView="0" workbookViewId="0" topLeftCell="A1">
      <selection activeCell="A1" sqref="A1:H1"/>
    </sheetView>
  </sheetViews>
  <sheetFormatPr defaultColWidth="9.140625" defaultRowHeight="15"/>
  <cols>
    <col min="1" max="1" width="27.57421875" style="2" customWidth="1"/>
    <col min="2" max="2" width="13.140625" style="2" customWidth="1"/>
    <col min="3" max="3" width="17.57421875" style="2" customWidth="1"/>
    <col min="4" max="4" width="13.00390625" style="2" customWidth="1"/>
    <col min="5" max="5" width="20.8515625" style="2" customWidth="1"/>
    <col min="6" max="6" width="14.57421875" style="2" customWidth="1"/>
    <col min="7" max="7" width="19.7109375" style="2" customWidth="1"/>
    <col min="8" max="8" width="25.28125" style="2" customWidth="1"/>
    <col min="9" max="16384" width="9.140625" style="2" customWidth="1"/>
  </cols>
  <sheetData>
    <row r="1" spans="1:8" ht="15">
      <c r="A1" s="84" t="s">
        <v>138</v>
      </c>
      <c r="B1" s="84"/>
      <c r="C1" s="84"/>
      <c r="D1" s="84"/>
      <c r="E1" s="84"/>
      <c r="F1" s="84"/>
      <c r="G1" s="84"/>
      <c r="H1" s="84"/>
    </row>
    <row r="2" spans="1:8" ht="15">
      <c r="A2" s="84" t="s">
        <v>23</v>
      </c>
      <c r="B2" s="84"/>
      <c r="C2" s="84"/>
      <c r="D2" s="84"/>
      <c r="E2" s="84"/>
      <c r="F2" s="84"/>
      <c r="G2" s="84"/>
      <c r="H2" s="84"/>
    </row>
    <row r="3" spans="1:8" ht="15">
      <c r="A3" s="84" t="s">
        <v>65</v>
      </c>
      <c r="B3" s="84"/>
      <c r="C3" s="84"/>
      <c r="D3" s="84"/>
      <c r="E3" s="84"/>
      <c r="F3" s="84"/>
      <c r="G3" s="84"/>
      <c r="H3" s="84"/>
    </row>
    <row r="5" spans="1:8" ht="15">
      <c r="A5" s="86" t="s">
        <v>24</v>
      </c>
      <c r="B5" s="86"/>
      <c r="C5" s="86"/>
      <c r="D5" s="86"/>
      <c r="E5" s="86"/>
      <c r="F5" s="86"/>
      <c r="G5" s="86"/>
      <c r="H5" s="86"/>
    </row>
    <row r="7" spans="1:8" s="10" customFormat="1" ht="45">
      <c r="A7" s="5" t="s">
        <v>18</v>
      </c>
      <c r="B7" s="85" t="s">
        <v>19</v>
      </c>
      <c r="C7" s="85"/>
      <c r="D7" s="85" t="s">
        <v>20</v>
      </c>
      <c r="E7" s="85"/>
      <c r="F7" s="85" t="s">
        <v>21</v>
      </c>
      <c r="G7" s="85"/>
      <c r="H7" s="5" t="s">
        <v>22</v>
      </c>
    </row>
    <row r="8" spans="1:8" s="10" customFormat="1" ht="15">
      <c r="A8" s="85" t="s">
        <v>16</v>
      </c>
      <c r="B8" s="5" t="s">
        <v>41</v>
      </c>
      <c r="C8" s="5"/>
      <c r="D8" s="5" t="s">
        <v>41</v>
      </c>
      <c r="E8" s="5"/>
      <c r="F8" s="5" t="s">
        <v>41</v>
      </c>
      <c r="G8" s="5"/>
      <c r="H8" s="5"/>
    </row>
    <row r="9" spans="1:8" s="10" customFormat="1" ht="15">
      <c r="A9" s="85"/>
      <c r="B9" s="5" t="s">
        <v>42</v>
      </c>
      <c r="C9" s="5"/>
      <c r="D9" s="5" t="s">
        <v>42</v>
      </c>
      <c r="E9" s="5"/>
      <c r="F9" s="5" t="s">
        <v>42</v>
      </c>
      <c r="G9" s="5"/>
      <c r="H9" s="5"/>
    </row>
    <row r="10" spans="1:8" s="10" customFormat="1" ht="15">
      <c r="A10" s="85"/>
      <c r="B10" s="5" t="s">
        <v>43</v>
      </c>
      <c r="C10" s="5"/>
      <c r="D10" s="5" t="s">
        <v>43</v>
      </c>
      <c r="E10" s="5"/>
      <c r="F10" s="5" t="s">
        <v>43</v>
      </c>
      <c r="G10" s="5"/>
      <c r="H10" s="5"/>
    </row>
    <row r="11" spans="1:8" s="10" customFormat="1" ht="15">
      <c r="A11" s="85"/>
      <c r="B11" s="5" t="s">
        <v>44</v>
      </c>
      <c r="C11" s="5"/>
      <c r="D11" s="5" t="s">
        <v>44</v>
      </c>
      <c r="E11" s="5"/>
      <c r="F11" s="5" t="s">
        <v>44</v>
      </c>
      <c r="G11" s="5"/>
      <c r="H11" s="5"/>
    </row>
    <row r="12" spans="1:8" s="10" customFormat="1" ht="15">
      <c r="A12" s="85"/>
      <c r="B12" s="5" t="s">
        <v>45</v>
      </c>
      <c r="C12" s="5"/>
      <c r="D12" s="5" t="s">
        <v>45</v>
      </c>
      <c r="E12" s="5"/>
      <c r="F12" s="5" t="s">
        <v>45</v>
      </c>
      <c r="G12" s="5"/>
      <c r="H12" s="5"/>
    </row>
    <row r="13" spans="1:8" s="10" customFormat="1" ht="15">
      <c r="A13" s="85" t="s">
        <v>17</v>
      </c>
      <c r="B13" s="5" t="s">
        <v>41</v>
      </c>
      <c r="C13" s="5"/>
      <c r="D13" s="5" t="s">
        <v>41</v>
      </c>
      <c r="E13" s="5"/>
      <c r="F13" s="5" t="s">
        <v>41</v>
      </c>
      <c r="G13" s="5"/>
      <c r="H13" s="5"/>
    </row>
    <row r="14" spans="1:8" s="10" customFormat="1" ht="15">
      <c r="A14" s="85"/>
      <c r="B14" s="5" t="s">
        <v>42</v>
      </c>
      <c r="C14" s="5"/>
      <c r="D14" s="5" t="s">
        <v>42</v>
      </c>
      <c r="E14" s="5"/>
      <c r="F14" s="5" t="s">
        <v>42</v>
      </c>
      <c r="G14" s="5"/>
      <c r="H14" s="5"/>
    </row>
    <row r="15" spans="1:8" s="10" customFormat="1" ht="15">
      <c r="A15" s="85"/>
      <c r="B15" s="5" t="s">
        <v>43</v>
      </c>
      <c r="C15" s="5"/>
      <c r="D15" s="5" t="s">
        <v>43</v>
      </c>
      <c r="E15" s="5"/>
      <c r="F15" s="5" t="s">
        <v>43</v>
      </c>
      <c r="G15" s="5"/>
      <c r="H15" s="5"/>
    </row>
    <row r="16" spans="1:8" s="10" customFormat="1" ht="15">
      <c r="A16" s="85"/>
      <c r="B16" s="5" t="s">
        <v>44</v>
      </c>
      <c r="C16" s="5"/>
      <c r="D16" s="5" t="s">
        <v>44</v>
      </c>
      <c r="E16" s="5"/>
      <c r="F16" s="5" t="s">
        <v>44</v>
      </c>
      <c r="G16" s="5"/>
      <c r="H16" s="5"/>
    </row>
    <row r="17" spans="1:8" s="10" customFormat="1" ht="15">
      <c r="A17" s="85"/>
      <c r="B17" s="5" t="s">
        <v>45</v>
      </c>
      <c r="C17" s="5"/>
      <c r="D17" s="5" t="s">
        <v>45</v>
      </c>
      <c r="E17" s="5"/>
      <c r="F17" s="5" t="s">
        <v>45</v>
      </c>
      <c r="G17" s="5"/>
      <c r="H17" s="5"/>
    </row>
    <row r="18" s="10" customFormat="1" ht="15"/>
    <row r="19" s="10" customFormat="1" ht="15"/>
    <row r="20" spans="1:8" s="10" customFormat="1" ht="15">
      <c r="A20" s="88" t="s">
        <v>25</v>
      </c>
      <c r="B20" s="88"/>
      <c r="C20" s="88"/>
      <c r="D20" s="88"/>
      <c r="E20" s="88"/>
      <c r="F20" s="88"/>
      <c r="G20" s="88"/>
      <c r="H20" s="88"/>
    </row>
    <row r="21" s="10" customFormat="1" ht="15"/>
    <row r="22" spans="1:8" s="10" customFormat="1" ht="45">
      <c r="A22" s="5" t="s">
        <v>18</v>
      </c>
      <c r="B22" s="85" t="s">
        <v>19</v>
      </c>
      <c r="C22" s="85"/>
      <c r="D22" s="85" t="s">
        <v>20</v>
      </c>
      <c r="E22" s="85"/>
      <c r="F22" s="85" t="s">
        <v>21</v>
      </c>
      <c r="G22" s="85"/>
      <c r="H22" s="5" t="s">
        <v>22</v>
      </c>
    </row>
    <row r="23" spans="1:8" s="10" customFormat="1" ht="15">
      <c r="A23" s="85" t="s">
        <v>16</v>
      </c>
      <c r="B23" s="5" t="s">
        <v>41</v>
      </c>
      <c r="C23" s="5"/>
      <c r="D23" s="5" t="s">
        <v>41</v>
      </c>
      <c r="E23" s="5"/>
      <c r="F23" s="5" t="s">
        <v>41</v>
      </c>
      <c r="G23" s="5"/>
      <c r="H23" s="5"/>
    </row>
    <row r="24" spans="1:8" s="10" customFormat="1" ht="15">
      <c r="A24" s="85"/>
      <c r="B24" s="5" t="s">
        <v>42</v>
      </c>
      <c r="C24" s="5"/>
      <c r="D24" s="5" t="s">
        <v>42</v>
      </c>
      <c r="E24" s="5"/>
      <c r="F24" s="5" t="s">
        <v>42</v>
      </c>
      <c r="G24" s="5"/>
      <c r="H24" s="5"/>
    </row>
    <row r="25" spans="1:8" s="10" customFormat="1" ht="15">
      <c r="A25" s="85"/>
      <c r="B25" s="5" t="s">
        <v>43</v>
      </c>
      <c r="C25" s="5"/>
      <c r="D25" s="5" t="s">
        <v>43</v>
      </c>
      <c r="E25" s="5"/>
      <c r="F25" s="5" t="s">
        <v>43</v>
      </c>
      <c r="G25" s="5"/>
      <c r="H25" s="5"/>
    </row>
    <row r="26" spans="1:8" s="10" customFormat="1" ht="15">
      <c r="A26" s="85"/>
      <c r="B26" s="5" t="s">
        <v>44</v>
      </c>
      <c r="C26" s="5"/>
      <c r="D26" s="5" t="s">
        <v>44</v>
      </c>
      <c r="E26" s="5"/>
      <c r="F26" s="5" t="s">
        <v>44</v>
      </c>
      <c r="G26" s="5"/>
      <c r="H26" s="5"/>
    </row>
    <row r="27" spans="1:8" s="10" customFormat="1" ht="15">
      <c r="A27" s="85"/>
      <c r="B27" s="5" t="s">
        <v>45</v>
      </c>
      <c r="C27" s="5"/>
      <c r="D27" s="5" t="s">
        <v>45</v>
      </c>
      <c r="E27" s="5"/>
      <c r="F27" s="5" t="s">
        <v>45</v>
      </c>
      <c r="G27" s="5"/>
      <c r="H27" s="5"/>
    </row>
    <row r="28" spans="1:8" s="10" customFormat="1" ht="15">
      <c r="A28" s="85" t="s">
        <v>17</v>
      </c>
      <c r="B28" s="5" t="s">
        <v>41</v>
      </c>
      <c r="C28" s="5"/>
      <c r="D28" s="5" t="s">
        <v>41</v>
      </c>
      <c r="E28" s="5"/>
      <c r="F28" s="5" t="s">
        <v>41</v>
      </c>
      <c r="G28" s="5"/>
      <c r="H28" s="5"/>
    </row>
    <row r="29" spans="1:8" s="10" customFormat="1" ht="15">
      <c r="A29" s="85"/>
      <c r="B29" s="5" t="s">
        <v>42</v>
      </c>
      <c r="C29" s="5"/>
      <c r="D29" s="5" t="s">
        <v>42</v>
      </c>
      <c r="E29" s="5"/>
      <c r="F29" s="5" t="s">
        <v>42</v>
      </c>
      <c r="G29" s="5"/>
      <c r="H29" s="5"/>
    </row>
    <row r="30" spans="1:8" s="10" customFormat="1" ht="15">
      <c r="A30" s="85"/>
      <c r="B30" s="5" t="s">
        <v>43</v>
      </c>
      <c r="C30" s="5"/>
      <c r="D30" s="5" t="s">
        <v>43</v>
      </c>
      <c r="E30" s="5"/>
      <c r="F30" s="5" t="s">
        <v>43</v>
      </c>
      <c r="G30" s="5"/>
      <c r="H30" s="5"/>
    </row>
    <row r="31" spans="1:8" s="10" customFormat="1" ht="15">
      <c r="A31" s="85"/>
      <c r="B31" s="5" t="s">
        <v>44</v>
      </c>
      <c r="C31" s="5"/>
      <c r="D31" s="5" t="s">
        <v>44</v>
      </c>
      <c r="E31" s="5"/>
      <c r="F31" s="5" t="s">
        <v>44</v>
      </c>
      <c r="G31" s="5"/>
      <c r="H31" s="5"/>
    </row>
    <row r="32" spans="1:8" s="10" customFormat="1" ht="15">
      <c r="A32" s="85"/>
      <c r="B32" s="5" t="s">
        <v>45</v>
      </c>
      <c r="C32" s="5"/>
      <c r="D32" s="5" t="s">
        <v>45</v>
      </c>
      <c r="E32" s="5"/>
      <c r="F32" s="5" t="s">
        <v>45</v>
      </c>
      <c r="G32" s="5"/>
      <c r="H32" s="5"/>
    </row>
    <row r="33" s="10" customFormat="1" ht="15"/>
    <row r="34" spans="1:8" s="11" customFormat="1" ht="58.5" customHeight="1">
      <c r="A34" s="87" t="s">
        <v>66</v>
      </c>
      <c r="B34" s="87"/>
      <c r="C34" s="87"/>
      <c r="D34" s="87"/>
      <c r="E34" s="87"/>
      <c r="F34" s="87"/>
      <c r="G34" s="87"/>
      <c r="H34" s="87"/>
    </row>
  </sheetData>
  <sheetProtection/>
  <mergeCells count="16">
    <mergeCell ref="A8:A12"/>
    <mergeCell ref="A13:A17"/>
    <mergeCell ref="A5:H5"/>
    <mergeCell ref="A34:H34"/>
    <mergeCell ref="A23:A27"/>
    <mergeCell ref="A28:A32"/>
    <mergeCell ref="A20:H20"/>
    <mergeCell ref="B22:C22"/>
    <mergeCell ref="D22:E22"/>
    <mergeCell ref="F22:G22"/>
    <mergeCell ref="A1:H1"/>
    <mergeCell ref="A2:H2"/>
    <mergeCell ref="A3:H3"/>
    <mergeCell ref="B7:C7"/>
    <mergeCell ref="D7:E7"/>
    <mergeCell ref="F7:G7"/>
  </mergeCells>
  <printOptions horizontalCentered="1"/>
  <pageMargins left="0.1968503937007874" right="0.1968503937007874" top="0.3937007874015748" bottom="0.3937007874015748" header="0.1968503937007874" footer="0.1968503937007874"/>
  <pageSetup firstPageNumber="18" useFirstPageNumber="1" fitToHeight="1" fitToWidth="1" horizontalDpi="600" verticalDpi="600" orientation="landscape" paperSize="9" scale="78" r:id="rId1"/>
  <headerFooter>
    <oddFooter>&amp;C&amp;"Times New Roman,обычный"&amp;P</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Немцев Вячеслав Леонидович</dc:creator>
  <cp:keywords/>
  <dc:description/>
  <cp:lastModifiedBy>pressa</cp:lastModifiedBy>
  <cp:lastPrinted>2014-10-30T12:25:21Z</cp:lastPrinted>
  <dcterms:created xsi:type="dcterms:W3CDTF">2014-09-12T06:18:21Z</dcterms:created>
  <dcterms:modified xsi:type="dcterms:W3CDTF">2014-11-17T11:26:03Z</dcterms:modified>
  <cp:category/>
  <cp:version/>
  <cp:contentType/>
  <cp:contentStatus/>
</cp:coreProperties>
</file>