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/>
  <calcPr fullCalcOnLoad="1"/>
</workbook>
</file>

<file path=xl/sharedStrings.xml><?xml version="1.0" encoding="utf-8"?>
<sst xmlns="http://schemas.openxmlformats.org/spreadsheetml/2006/main" count="114" uniqueCount="99">
  <si>
    <r>
      <t xml:space="preserve">Субсидия из бюджета МО бюдж.муниц.образов.МО </t>
    </r>
    <r>
      <rPr>
        <b/>
        <sz val="9"/>
        <color indexed="10"/>
        <rFont val="Times New Roman Cyr"/>
        <family val="0"/>
      </rPr>
      <t>на оплату первонач. взноса при получ.ипотеч. жилищ. кредита</t>
    </r>
    <r>
      <rPr>
        <sz val="8"/>
        <rFont val="Times New Roman Cyr"/>
        <family val="0"/>
      </rPr>
      <t xml:space="preserve">, привлек.в целях приобрет. жилого помещ.на основ.дог. купли-продажи жилого помещ.,дог. участия в долевом строит. или строит. (реконструкции) индивид. жилого дома </t>
    </r>
    <r>
      <rPr>
        <b/>
        <sz val="9"/>
        <color indexed="10"/>
        <rFont val="Times New Roman Cyr"/>
        <family val="0"/>
      </rPr>
      <t xml:space="preserve">врачам </t>
    </r>
    <r>
      <rPr>
        <sz val="8"/>
        <rFont val="Times New Roman Cyr"/>
        <family val="0"/>
      </rPr>
      <t xml:space="preserve">гос.и муниц. учрежд. здравоохр. МО и врачам гос. учрежд. соц. обслуживания МО, а также </t>
    </r>
    <r>
      <rPr>
        <b/>
        <sz val="9"/>
        <color indexed="10"/>
        <rFont val="Times New Roman Cyr"/>
        <family val="0"/>
      </rPr>
      <t>учителям</t>
    </r>
    <r>
      <rPr>
        <sz val="8"/>
        <rFont val="Times New Roman Cyr"/>
        <family val="0"/>
      </rPr>
      <t xml:space="preserve"> гос. образоват. орг. МО и муниц. образоват.орган., реализующих образоват. прогр. нач. общего,основного общего и среднего образ., в соот.с долгоср. целевой программой МО "О поддержке отд.катег. граждан и улучш. ими жилищ. условий с использ.ипотеч.жилищ.кредитов на 2013-25014 годы" на 2013 год
</t>
    </r>
  </si>
  <si>
    <r>
      <t xml:space="preserve"> Субсидии бюджетам муниципальных образований Московской области на организацию и осуществление </t>
    </r>
    <r>
      <rPr>
        <sz val="9"/>
        <rFont val="Times New Roman Cyr"/>
        <family val="0"/>
      </rPr>
      <t>мероприятий по работе с детьми и молодежью</t>
    </r>
    <r>
      <rPr>
        <sz val="8"/>
        <rFont val="Times New Roman Cyr"/>
        <family val="0"/>
      </rPr>
      <t xml:space="preserve"> на 2013г.
</t>
    </r>
    <r>
      <rPr>
        <sz val="9"/>
        <rFont val="Times New Roman Cyr"/>
        <family val="0"/>
      </rPr>
      <t xml:space="preserve"> </t>
    </r>
  </si>
  <si>
    <r>
      <t>Субсидии бюджетам муниципальных образований Московской области в рамках подпрограммы "</t>
    </r>
    <r>
      <rPr>
        <sz val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</si>
  <si>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sz val="9"/>
        <rFont val="Times New Roman Cyr"/>
        <family val="0"/>
      </rPr>
      <t xml:space="preserve"> капитального ремонта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</si>
  <si>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sz val="9"/>
        <rFont val="Times New Roman Cyr"/>
        <family val="0"/>
      </rPr>
      <t xml:space="preserve">приобретение оборудования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</si>
  <si>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>Иные межбюджетные трансферты всего,    в том числе:</t>
  </si>
  <si>
    <t xml:space="preserve"> Иные межбюджетные трансферты, представляемые из  бюджета Московской области бюджетам муниципальных образований  Московской области на расходы по обеспечению жилыми помещениями граждан, пострадавших в результате пожаров и проведение восстановительных работ  многоквартирного дома, пострадавшего в результате взрыва бытового газа, на 2013 год   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</si>
  <si>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</si>
  <si>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</si>
  <si>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</si>
  <si>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</si>
  <si>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</si>
  <si>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</si>
  <si>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</si>
  <si>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</si>
  <si>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</si>
  <si>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</si>
  <si>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</si>
  <si>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</si>
  <si>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Управление п культуре и молодежной политике</t>
  </si>
  <si>
    <t>% исполнения</t>
  </si>
  <si>
    <t>Приложение  № 4</t>
  </si>
  <si>
    <t>Московской области</t>
  </si>
  <si>
    <t xml:space="preserve"> - обеспечение предоставления гражданам субсидий на оплату жилого помещения и коммунальных услуг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</si>
  <si>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</si>
  <si>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>Утверждено на 2013 год</t>
  </si>
  <si>
    <t xml:space="preserve"> 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</si>
  <si>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</si>
  <si>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</si>
  <si>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</si>
  <si>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</si>
  <si>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</si>
  <si>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</si>
  <si>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</si>
  <si>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</si>
  <si>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</si>
  <si>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</si>
  <si>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</si>
  <si>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</si>
  <si>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</si>
  <si>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</si>
  <si>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</si>
  <si>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</si>
  <si>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</si>
  <si>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</si>
  <si>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</si>
  <si>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</si>
  <si>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</si>
  <si>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</si>
  <si>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>Субсидии всего, в том числе: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</si>
  <si>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в 2012-2014 г."(Остатки 2012 года)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</si>
  <si>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</si>
  <si>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в 2013-2015 годах",на 2013год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</si>
  <si>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в Московской области в 2012-2015 годах"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</si>
  <si>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</si>
  <si>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t>Исполнено за  2013 год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</si>
  <si>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</si>
  <si>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r>
      <t xml:space="preserve">Субвенции бюджетам муниципальных образований Московской области на обеспечение </t>
    </r>
    <r>
      <rPr>
        <sz val="9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sz val="9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</si>
  <si>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sz val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sz val="10"/>
        <rFont val="Times New Roman Cyr"/>
        <family val="0"/>
      </rPr>
      <t>инвалидов</t>
    </r>
    <r>
      <rPr>
        <sz val="8"/>
        <rFont val="Times New Roman Cyr"/>
        <family val="0"/>
      </rPr>
      <t xml:space="preserve"> и семей, имеющих детей-инвалидов",на 2013 год</t>
    </r>
  </si>
  <si>
    <r>
      <t xml:space="preserve">   - на </t>
    </r>
    <r>
      <rPr>
        <sz val="9"/>
        <rFont val="Times New Roman Cyr"/>
        <family val="0"/>
      </rPr>
      <t>капитальные вложения</t>
    </r>
    <r>
      <rPr>
        <sz val="8"/>
        <rFont val="Times New Roman Cyr"/>
        <family val="0"/>
      </rPr>
      <t xml:space="preserve"> в объекты дошкольного образования
   (областной бюджет)</t>
    </r>
  </si>
  <si>
    <r>
      <t xml:space="preserve"> - на </t>
    </r>
    <r>
      <rPr>
        <sz val="9"/>
        <rFont val="Times New Roman Cyr"/>
        <family val="0"/>
      </rPr>
      <t xml:space="preserve">модернизацию </t>
    </r>
    <r>
      <rPr>
        <sz val="8"/>
        <rFont val="Times New Roman Cyr"/>
        <family val="0"/>
      </rPr>
      <t xml:space="preserve">региональных систем дошкольного образования (федеральный бюджет)   </t>
    </r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</si>
  <si>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</si>
  <si>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>Расходы за счет субсидий на проведение мероприятий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соответствии с долгосрочной целевой программой Московской области «Доступная среда» на 2012-2015 годы» в том числе:</t>
  </si>
  <si>
    <t xml:space="preserve">  - «повышение доступности объектов социальной, транспортной и инженерной инфраструктур для инвалидов и маломобильных групп населения»</t>
  </si>
  <si>
    <t xml:space="preserve">  - реализация мероприятий государственной программы Российской Федерации «Доступная среда» на 2011-2015 годы </t>
  </si>
  <si>
    <t>Субсидии муниципальным образованиям МО на приобретение оборудования в рамках раздела 2 "Формирование здорового образа жизни у населения МО" ДЦП "Развитие  здравоохранения МО на 2013-2015 годы"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</si>
  <si>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</si>
  <si>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t xml:space="preserve"> Субсидии бюджетам муниципальных образований Московской области в рамках долгосрочной целевой программы Московской области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</si>
  <si>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</si>
  <si>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</si>
  <si>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>Субсидия на "Обеспечение жильем молодых семей"  на 2012 год (остатки 2012 года) - всего, в т.ч.:</t>
  </si>
  <si>
    <r>
      <t xml:space="preserve"> - субсидия </t>
    </r>
    <r>
      <rPr>
        <sz val="9"/>
        <color indexed="8"/>
        <rFont val="Times New Roman Cyr"/>
        <family val="0"/>
      </rPr>
      <t>на реализацию</t>
    </r>
    <r>
      <rPr>
        <sz val="8"/>
        <color indexed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</si>
  <si>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sz val="9"/>
        <color indexed="8"/>
        <rFont val="Times New Roman Cyr"/>
        <family val="0"/>
      </rPr>
      <t xml:space="preserve">из федерального бюджета </t>
    </r>
  </si>
  <si>
    <t xml:space="preserve"> Субсидии бюджетам муниципальных образований Московской области из бюджета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</t>
  </si>
  <si>
    <t xml:space="preserve"> Субсидия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(за счет средств федерального бюджета)</t>
  </si>
  <si>
    <r>
      <t xml:space="preserve"> Субсидии бюджетам муниципальных образований Московской области на софинансирование работ </t>
    </r>
    <r>
      <rPr>
        <sz val="9"/>
        <color indexed="8"/>
        <rFont val="Times New Roman Cyr"/>
        <family val="0"/>
      </rPr>
      <t>по капитальному ремонту и</t>
    </r>
    <r>
      <rPr>
        <sz val="8"/>
        <color indexed="8"/>
        <rFont val="Times New Roman Cyr"/>
        <family val="0"/>
      </rPr>
      <t xml:space="preserve"> </t>
    </r>
    <r>
      <rPr>
        <sz val="9"/>
        <color indexed="8"/>
        <rFont val="Times New Roman Cyr"/>
        <family val="0"/>
      </rPr>
      <t>ремонту автомобильных дорог</t>
    </r>
    <r>
      <rPr>
        <sz val="8"/>
        <color indexed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</si>
  <si>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по капитальному ремонту и ремонту  дворовых территорий</t>
    </r>
    <r>
      <rPr>
        <sz val="8"/>
        <rFont val="Times New Roman Cyr"/>
        <family val="0"/>
      </rPr>
      <t xml:space="preserve"> 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</si>
  <si>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sz val="10"/>
        <color indexed="8"/>
        <rFont val="Times New Roman Cyr"/>
        <family val="0"/>
      </rPr>
      <t>многофункциональных центров</t>
    </r>
    <r>
      <rPr>
        <sz val="8"/>
        <color indexed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</t>
    </r>
  </si>
  <si>
    <t xml:space="preserve">Субсидия на закупку оборудования для общеобразовательных учреждений муниципальных образований Московской области - победителей  областного конкурса  на  присвоение статуса Региональной инновационной  площадки Московской области в соответствии с долгосрочной целевой программой Московской области  "Развитие образования в Московской области на 2013-2015 годы" </t>
  </si>
  <si>
    <r>
      <t xml:space="preserve"> Субсидии бюджетам муниципальных образований Московской области на закупку </t>
    </r>
    <r>
      <rPr>
        <sz val="9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sz val="9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</si>
  <si>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sz val="9"/>
        <color indexed="8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color indexed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</t>
    </r>
  </si>
  <si>
    <r>
      <t xml:space="preserve"> Субсидии бюджетам муниципальных образований Московской области из бюджета Московской области на </t>
    </r>
    <r>
      <rPr>
        <sz val="9"/>
        <color indexed="8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color indexed="8"/>
        <rFont val="Times New Roman Cyr"/>
        <family val="0"/>
      </rPr>
      <t xml:space="preserve"> в рамках долгосрочной целевой программы Московской области "Развитие физической культуры и спорта в Московской области на 2013-2015 годы".</t>
    </r>
  </si>
  <si>
    <t xml:space="preserve">Субсидия из  бюджета Московской области бюджету муниципального образования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Московской области, осуществляющих деятельность  в области  физической культуры и спорта. </t>
  </si>
  <si>
    <r>
      <t xml:space="preserve">Субсидии бюджетам субъектов Российской Федерации и муниципальных образований </t>
    </r>
    <r>
      <rPr>
        <b/>
        <sz val="9"/>
        <color indexed="10"/>
        <rFont val="Times New Roman Cyr"/>
        <family val="0"/>
      </rPr>
      <t>на возмещение части затрат</t>
    </r>
    <r>
      <rPr>
        <sz val="8"/>
        <rFont val="Times New Roman Cyr"/>
        <family val="0"/>
      </rPr>
      <t xml:space="preserve"> в связи с предоставлением </t>
    </r>
    <r>
      <rPr>
        <b/>
        <sz val="9"/>
        <color indexed="10"/>
        <rFont val="Times New Roman Cyr"/>
        <family val="0"/>
      </rPr>
      <t xml:space="preserve">учителям </t>
    </r>
    <r>
      <rPr>
        <sz val="8"/>
        <rFont val="Times New Roman Cyr"/>
        <family val="0"/>
      </rPr>
      <t xml:space="preserve">общеобразовательных учреждений </t>
    </r>
    <r>
      <rPr>
        <b/>
        <sz val="9"/>
        <color indexed="10"/>
        <rFont val="Times New Roman Cyr"/>
        <family val="0"/>
      </rPr>
      <t>ипотечного кредита</t>
    </r>
    <r>
      <rPr>
        <sz val="8"/>
        <rFont val="Times New Roman Cyr"/>
        <family val="0"/>
      </rPr>
      <t xml:space="preserve">
</t>
    </r>
  </si>
  <si>
    <r>
      <t>Субсидия из бюджета МО бюджетам муници. образ. МО</t>
    </r>
    <r>
      <rPr>
        <b/>
        <sz val="9"/>
        <color indexed="10"/>
        <rFont val="Times New Roman Cyr"/>
        <family val="0"/>
      </rPr>
      <t xml:space="preserve"> на оплату первонач.взноса при получении ипотечного жилищного кредита,</t>
    </r>
    <r>
      <rPr>
        <sz val="8"/>
        <rFont val="Times New Roman Cyr"/>
        <family val="0"/>
      </rPr>
      <t xml:space="preserve"> привлекаемого в целях приобр. жилого помещ. на основ.дог.купли-продажи жилого помещ. молодым,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в возрасте  до 35 лет, учителям</t>
    </r>
    <r>
      <rPr>
        <sz val="8"/>
        <rFont val="Times New Roman Cyr"/>
        <family val="0"/>
      </rPr>
      <t xml:space="preserve"> госуд.образоват.орг. МО и муниц. образоват.орган., реализующих образоват.программы начального общего, основного общего и среднего общего образования, в соответ.с долгоср. целевой программой МО "О поддержке отдельных категорий граждан при улучшенииими жилищ.условий с использ.ипотечных кредитов на 2013-2014 годы"на 2013 год
</t>
    </r>
  </si>
  <si>
    <r>
      <t xml:space="preserve">1. - </t>
    </r>
    <r>
      <rPr>
        <b/>
        <sz val="9"/>
        <color indexed="10"/>
        <rFont val="Times New Roman Cyr"/>
        <family val="0"/>
      </rPr>
      <t>приобретение учебно-лабораторного оборудования для обучающихся 2-х и 3-х классов</t>
    </r>
    <r>
      <rPr>
        <sz val="8"/>
        <rFont val="Times New Roman Cyr"/>
        <family val="0"/>
      </rPr>
      <t xml:space="preserve">,реализующих программы начального общего,основного общего и среднего (полного) общего образования,не обеспеченных учебно-лабораторным оборудованием для обучающихся 1-х и 2-х классов за счет средств федерального бюджета в 2011-2012 годах
  </t>
    </r>
  </si>
  <si>
    <r>
      <t xml:space="preserve">2. -  </t>
    </r>
    <r>
      <rPr>
        <b/>
        <sz val="9"/>
        <color indexed="10"/>
        <rFont val="Times New Roman Cyr"/>
        <family val="0"/>
      </rPr>
      <t>приобретение учебного оборудования для ресурсных центров</t>
    </r>
    <r>
      <rPr>
        <sz val="8"/>
        <rFont val="Times New Roman Cyr"/>
        <family val="0"/>
      </rPr>
      <t xml:space="preserve"> - общеобразовательных учреждений в Московской области для введения федеральных государственных стандартов основсного общего образования в 5-х классах
 </t>
    </r>
  </si>
  <si>
    <r>
      <t xml:space="preserve">3. - </t>
    </r>
    <r>
      <rPr>
        <b/>
        <sz val="9"/>
        <color indexed="10"/>
        <rFont val="Times New Roman Cyr"/>
        <family val="0"/>
      </rPr>
      <t xml:space="preserve">приобретение оборудования для проведения итоговой (государственной) аттестации обучающихся:
</t>
    </r>
    <r>
      <rPr>
        <sz val="8"/>
        <rFont val="Times New Roman Cyr"/>
        <family val="0"/>
      </rPr>
      <t>3.1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на оснащение стационарных пунктов проведения единого государственного экзамена </t>
    </r>
    <r>
      <rPr>
        <b/>
        <sz val="8"/>
        <color indexed="10"/>
        <rFont val="Times New Roman Cyr"/>
        <family val="0"/>
      </rPr>
      <t>оборудованием видеопротоколирования</t>
    </r>
    <r>
      <rPr>
        <sz val="8"/>
        <rFont val="Times New Roman Cyr"/>
        <family val="0"/>
      </rPr>
      <t xml:space="preserve"> и видеотрансляции
  </t>
    </r>
  </si>
  <si>
    <r>
      <t xml:space="preserve">3.2 на оснащение стационарных пунктов проведения единого государственного экзамена </t>
    </r>
    <r>
      <rPr>
        <b/>
        <sz val="8"/>
        <color indexed="10"/>
        <rFont val="Times New Roman Cyr"/>
        <family val="0"/>
      </rPr>
      <t xml:space="preserve">оборудованием для выявления фактов использования устройст сотовой связи
   </t>
    </r>
  </si>
  <si>
    <r>
      <t xml:space="preserve">3.3 на оснащение стационарных пунктов проведения единого государственного экзамена </t>
    </r>
    <r>
      <rPr>
        <b/>
        <sz val="8"/>
        <color indexed="10"/>
        <rFont val="Times New Roman Cyr"/>
        <family val="0"/>
      </rPr>
      <t xml:space="preserve">оборудованием для подавления систем мобильной передачи данных
 </t>
    </r>
  </si>
  <si>
    <t>Субвенции бюджетам муниципальных образований  Московской области  на  модернизацию региональных систем общего образования, на 2013 год, в том числе: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</si>
  <si>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год, в том числе:</t>
  </si>
  <si>
    <t xml:space="preserve">
1. - расходы муниципальных образований на заработную плату и начисления на оплату труда
   </t>
  </si>
  <si>
    <t xml:space="preserve">2. - расходы муниципальных образований на медикаменты,перевязочные средства и питание
   </t>
  </si>
  <si>
    <r>
      <t xml:space="preserve">3 - расходы на содержание муниципальных учреждений здравоохранения и органов здравоохранения
   </t>
    </r>
  </si>
  <si>
    <t>к решению  Совета депутатов</t>
  </si>
  <si>
    <t>городского  округа Электросталь</t>
  </si>
  <si>
    <t>от 22.05.2014</t>
  </si>
  <si>
    <t>№ 354/67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</si>
</sst>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b/>
      <sz val="12"/>
      <name val="Times New Roman Cyr"/>
      <family val="0"/>
    </font>
    <font>
      <sz val="9"/>
      <name val="Times New Roman Cyr"/>
      <family val="0"/>
    </font>
    <font>
      <b/>
      <sz val="8"/>
      <color indexed="10"/>
      <name val="Times New Roman Cyr"/>
      <family val="0"/>
    </font>
    <font>
      <sz val="10"/>
      <name val="Times New Roman Cyr"/>
      <family val="0"/>
    </font>
    <font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9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4" fontId="1" fillId="0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pane xSplit="5" ySplit="21" topLeftCell="L22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P1" sqref="P1:R1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3" width="11.875" style="2" customWidth="1"/>
    <col min="4" max="4" width="10.875" style="2" customWidth="1"/>
    <col min="5" max="5" width="8.00390625" style="2" customWidth="1"/>
    <col min="6" max="6" width="7.625" style="5" customWidth="1"/>
    <col min="7" max="7" width="8.00390625" style="5" customWidth="1"/>
    <col min="8" max="8" width="11.25390625" style="5" bestFit="1" customWidth="1"/>
    <col min="9" max="9" width="10.375" style="5" customWidth="1"/>
    <col min="10" max="10" width="8.375" style="5" customWidth="1"/>
    <col min="11" max="11" width="8.75390625" style="5" customWidth="1"/>
    <col min="12" max="12" width="8.375" style="5" customWidth="1"/>
    <col min="13" max="13" width="7.625" style="5" customWidth="1"/>
    <col min="14" max="14" width="8.375" style="5" customWidth="1"/>
    <col min="15" max="15" width="7.875" style="5" customWidth="1"/>
    <col min="16" max="16" width="8.00390625" style="5" customWidth="1"/>
    <col min="17" max="17" width="7.625" style="5" customWidth="1"/>
    <col min="18" max="18" width="8.00390625" style="5" customWidth="1"/>
    <col min="19" max="19" width="6.75390625" style="5" customWidth="1"/>
  </cols>
  <sheetData>
    <row r="1" spans="16:18" ht="12.75" customHeight="1">
      <c r="P1" s="110" t="s">
        <v>21</v>
      </c>
      <c r="Q1" s="110"/>
      <c r="R1" s="110"/>
    </row>
    <row r="2" spans="16:18" ht="12.75" customHeight="1">
      <c r="P2" s="110" t="s">
        <v>95</v>
      </c>
      <c r="Q2" s="110"/>
      <c r="R2" s="110"/>
    </row>
    <row r="3" spans="16:18" ht="12.75" customHeight="1">
      <c r="P3" s="110" t="s">
        <v>96</v>
      </c>
      <c r="Q3" s="110"/>
      <c r="R3" s="110"/>
    </row>
    <row r="4" spans="16:18" ht="12.75" customHeight="1">
      <c r="P4" s="110" t="s">
        <v>22</v>
      </c>
      <c r="Q4" s="110"/>
      <c r="R4" s="110"/>
    </row>
    <row r="5" spans="16:18" ht="12.75">
      <c r="P5" s="110" t="s">
        <v>97</v>
      </c>
      <c r="Q5" s="110"/>
      <c r="R5" s="110"/>
    </row>
    <row r="6" spans="16:18" ht="12.75">
      <c r="P6" s="110" t="s">
        <v>98</v>
      </c>
      <c r="Q6" s="110"/>
      <c r="R6" s="110"/>
    </row>
    <row r="7" ht="12.75" customHeight="1"/>
    <row r="8" ht="12.75" hidden="1"/>
    <row r="9" spans="1:19" ht="30" customHeight="1">
      <c r="A9" s="97" t="s">
        <v>24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8" ht="12.75" hidden="1">
      <c r="A10" s="98"/>
      <c r="B10" s="4"/>
      <c r="C10" s="10"/>
      <c r="D10" s="10"/>
      <c r="E10" s="10"/>
      <c r="F10" s="6"/>
      <c r="G10" s="6"/>
      <c r="H10" s="6"/>
      <c r="I10" s="6"/>
      <c r="J10" s="6"/>
      <c r="K10" s="6"/>
      <c r="L10" s="13"/>
      <c r="M10" s="13"/>
      <c r="N10" s="13"/>
      <c r="O10" s="13"/>
      <c r="P10" s="13"/>
      <c r="Q10" s="13"/>
      <c r="R10" s="13"/>
    </row>
    <row r="11" spans="1:18" ht="12.75" hidden="1">
      <c r="A11" s="98"/>
      <c r="B11" s="4"/>
      <c r="C11" s="10"/>
      <c r="D11" s="10"/>
      <c r="E11" s="10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13"/>
      <c r="R11" s="13"/>
    </row>
    <row r="12" spans="1:18" ht="9.75" customHeight="1" hidden="1" thickBot="1">
      <c r="A12" s="19"/>
      <c r="B12" s="20"/>
      <c r="C12" s="21"/>
      <c r="D12" s="21"/>
      <c r="E12" s="2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9" ht="25.5" hidden="1">
      <c r="A13" s="18"/>
      <c r="B13" s="14"/>
      <c r="C13" s="17"/>
      <c r="D13" s="17"/>
      <c r="E13" s="1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2" t="s">
        <v>13</v>
      </c>
    </row>
    <row r="14" spans="1:19" ht="12.75">
      <c r="A14" s="18"/>
      <c r="B14" s="14"/>
      <c r="C14" s="17"/>
      <c r="D14" s="17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31" t="s">
        <v>13</v>
      </c>
      <c r="P14" s="31"/>
      <c r="Q14" s="31"/>
      <c r="R14" s="31"/>
      <c r="S14" s="12"/>
    </row>
    <row r="15" spans="1:19" ht="12.75">
      <c r="A15" s="36"/>
      <c r="B15" s="37"/>
      <c r="C15" s="102" t="s">
        <v>8</v>
      </c>
      <c r="D15" s="103"/>
      <c r="E15" s="104"/>
      <c r="F15" s="107" t="s">
        <v>9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19" ht="57" customHeight="1">
      <c r="A16" s="38"/>
      <c r="B16" s="39"/>
      <c r="C16" s="105"/>
      <c r="D16" s="106"/>
      <c r="E16" s="106"/>
      <c r="F16" s="95" t="s">
        <v>10</v>
      </c>
      <c r="G16" s="96"/>
      <c r="H16" s="95" t="s">
        <v>11</v>
      </c>
      <c r="I16" s="96"/>
      <c r="J16" s="95" t="s">
        <v>12</v>
      </c>
      <c r="K16" s="96"/>
      <c r="L16" s="95" t="s">
        <v>15</v>
      </c>
      <c r="M16" s="96"/>
      <c r="N16" s="95" t="s">
        <v>18</v>
      </c>
      <c r="O16" s="96"/>
      <c r="P16" s="95" t="s">
        <v>19</v>
      </c>
      <c r="Q16" s="96"/>
      <c r="R16" s="95" t="s">
        <v>14</v>
      </c>
      <c r="S16" s="96"/>
    </row>
    <row r="17" spans="1:19" ht="57.75" customHeight="1" thickBot="1">
      <c r="A17" s="35"/>
      <c r="B17" s="7"/>
      <c r="C17" s="40" t="s">
        <v>25</v>
      </c>
      <c r="D17" s="40" t="s">
        <v>55</v>
      </c>
      <c r="E17" s="40" t="s">
        <v>20</v>
      </c>
      <c r="F17" s="40" t="s">
        <v>25</v>
      </c>
      <c r="G17" s="40" t="s">
        <v>55</v>
      </c>
      <c r="H17" s="40" t="s">
        <v>25</v>
      </c>
      <c r="I17" s="40" t="s">
        <v>55</v>
      </c>
      <c r="J17" s="40" t="s">
        <v>25</v>
      </c>
      <c r="K17" s="40" t="s">
        <v>55</v>
      </c>
      <c r="L17" s="40" t="s">
        <v>25</v>
      </c>
      <c r="M17" s="40" t="s">
        <v>55</v>
      </c>
      <c r="N17" s="40" t="s">
        <v>25</v>
      </c>
      <c r="O17" s="40" t="s">
        <v>55</v>
      </c>
      <c r="P17" s="40" t="s">
        <v>25</v>
      </c>
      <c r="Q17" s="40" t="s">
        <v>55</v>
      </c>
      <c r="R17" s="40" t="s">
        <v>25</v>
      </c>
      <c r="S17" s="40" t="s">
        <v>55</v>
      </c>
    </row>
    <row r="18" spans="1:19" ht="12.75" customHeight="1" hidden="1">
      <c r="A18" s="99"/>
      <c r="B18" s="2"/>
      <c r="F18" s="9"/>
      <c r="G18" s="9"/>
      <c r="H18" s="9"/>
      <c r="I18" s="9"/>
      <c r="J18" s="9"/>
      <c r="K18" s="9"/>
      <c r="L18" s="13"/>
      <c r="M18" s="13"/>
      <c r="N18" s="13"/>
      <c r="O18" s="13"/>
      <c r="P18" s="13"/>
      <c r="Q18" s="13"/>
      <c r="R18" s="13"/>
      <c r="S18" s="16"/>
    </row>
    <row r="19" spans="1:19" ht="13.5" hidden="1" thickBot="1">
      <c r="A19" s="100"/>
      <c r="B19" s="2"/>
      <c r="C19" s="1">
        <v>682</v>
      </c>
      <c r="D19" s="1"/>
      <c r="E19" s="1"/>
      <c r="F19" s="6"/>
      <c r="G19" s="6"/>
      <c r="H19" s="6"/>
      <c r="I19" s="6"/>
      <c r="J19" s="6"/>
      <c r="K19" s="6"/>
      <c r="L19" s="13"/>
      <c r="M19" s="13"/>
      <c r="N19" s="13"/>
      <c r="O19" s="13"/>
      <c r="P19" s="13"/>
      <c r="Q19" s="13"/>
      <c r="R19" s="13"/>
      <c r="S19" s="16"/>
    </row>
    <row r="20" spans="1:19" ht="13.5" hidden="1" thickBot="1">
      <c r="A20" s="100"/>
      <c r="B20" s="2"/>
      <c r="F20" s="6"/>
      <c r="G20" s="6"/>
      <c r="H20" s="6"/>
      <c r="I20" s="6"/>
      <c r="J20" s="6"/>
      <c r="K20" s="6"/>
      <c r="L20" s="13"/>
      <c r="M20" s="13"/>
      <c r="N20" s="13"/>
      <c r="O20" s="13"/>
      <c r="P20" s="13"/>
      <c r="Q20" s="13"/>
      <c r="R20" s="13"/>
      <c r="S20" s="16"/>
    </row>
    <row r="21" spans="1:19" ht="13.5" hidden="1" thickBot="1">
      <c r="A21" s="101"/>
      <c r="B21" s="2"/>
      <c r="F21" s="8"/>
      <c r="G21" s="8"/>
      <c r="H21" s="8"/>
      <c r="I21" s="8"/>
      <c r="J21" s="8"/>
      <c r="K21" s="8"/>
      <c r="L21" s="13"/>
      <c r="M21" s="13"/>
      <c r="N21" s="13"/>
      <c r="O21" s="13"/>
      <c r="P21" s="13"/>
      <c r="Q21" s="13"/>
      <c r="R21" s="13"/>
      <c r="S21" s="16"/>
    </row>
    <row r="22" spans="1:19" ht="13.5" customHeight="1">
      <c r="A22" s="42">
        <v>1</v>
      </c>
      <c r="B22" s="43"/>
      <c r="C22" s="43">
        <v>2</v>
      </c>
      <c r="D22" s="43">
        <v>3</v>
      </c>
      <c r="E22" s="43">
        <v>4</v>
      </c>
      <c r="F22" s="42">
        <v>5</v>
      </c>
      <c r="G22" s="44">
        <v>6</v>
      </c>
      <c r="H22" s="44">
        <v>7</v>
      </c>
      <c r="I22" s="45">
        <v>8</v>
      </c>
      <c r="J22" s="44">
        <v>11</v>
      </c>
      <c r="K22" s="46">
        <v>12</v>
      </c>
      <c r="L22" s="47">
        <v>13</v>
      </c>
      <c r="M22" s="47">
        <v>14</v>
      </c>
      <c r="N22" s="47">
        <v>15</v>
      </c>
      <c r="O22" s="47">
        <v>16</v>
      </c>
      <c r="P22" s="47">
        <v>17</v>
      </c>
      <c r="Q22" s="47">
        <v>18</v>
      </c>
      <c r="R22" s="47">
        <v>19</v>
      </c>
      <c r="S22" s="48">
        <v>20</v>
      </c>
    </row>
    <row r="23" spans="1:19" ht="29.25" customHeight="1">
      <c r="A23" s="49" t="s">
        <v>16</v>
      </c>
      <c r="B23" s="50"/>
      <c r="C23" s="72">
        <f aca="true" t="shared" si="0" ref="C23:D28">F23+H23+J23+L23+N23+P23+R23</f>
        <v>1160713</v>
      </c>
      <c r="D23" s="72">
        <f t="shared" si="0"/>
        <v>1139176.3300000003</v>
      </c>
      <c r="E23" s="72">
        <f>D23/C23*100</f>
        <v>98.14453099086512</v>
      </c>
      <c r="F23" s="73">
        <f>SUM(F24:F61)-F24-F34-F40-F59-F51-F52-F53-F54-F55-F47-F48-F49</f>
        <v>22661</v>
      </c>
      <c r="G23" s="73">
        <f>SUM(G24:G61)-G24-G34-G40-G59-G51-G52-G53-G54-G55-G47-G48-G49</f>
        <v>20321.67</v>
      </c>
      <c r="H23" s="73">
        <f>SUM(H24:H61)-H24-H34-H40-H59-H51-H52-H53-H54-H55-H47-H48-H49</f>
        <v>852253</v>
      </c>
      <c r="I23" s="73">
        <f aca="true" t="shared" si="1" ref="I23:S23">SUM(I24:I61)-I24-I34-I40-I59-I51-I52-I53-I54-I55-I47-I48-I49</f>
        <v>841776.6600000003</v>
      </c>
      <c r="J23" s="73">
        <f t="shared" si="1"/>
        <v>226275</v>
      </c>
      <c r="K23" s="73">
        <f t="shared" si="1"/>
        <v>219164.82000000004</v>
      </c>
      <c r="L23" s="73">
        <f t="shared" si="1"/>
        <v>53364</v>
      </c>
      <c r="M23" s="73">
        <f t="shared" si="1"/>
        <v>52011.73</v>
      </c>
      <c r="N23" s="73">
        <f t="shared" si="1"/>
        <v>0</v>
      </c>
      <c r="O23" s="73">
        <f t="shared" si="1"/>
        <v>0</v>
      </c>
      <c r="P23" s="73">
        <f t="shared" si="1"/>
        <v>0</v>
      </c>
      <c r="Q23" s="73">
        <f t="shared" si="1"/>
        <v>0</v>
      </c>
      <c r="R23" s="73">
        <f t="shared" si="1"/>
        <v>6160</v>
      </c>
      <c r="S23" s="73">
        <f t="shared" si="1"/>
        <v>5901.45</v>
      </c>
    </row>
    <row r="24" spans="1:19" ht="263.25" customHeight="1">
      <c r="A24" s="58" t="s">
        <v>26</v>
      </c>
      <c r="B24" s="51"/>
      <c r="C24" s="64">
        <f t="shared" si="0"/>
        <v>741738</v>
      </c>
      <c r="D24" s="64">
        <f t="shared" si="0"/>
        <v>741566.85</v>
      </c>
      <c r="E24" s="64">
        <f>D24/C24%</f>
        <v>99.97692581477557</v>
      </c>
      <c r="F24" s="25"/>
      <c r="G24" s="25"/>
      <c r="H24" s="60">
        <f>H25+H26+H27+H28</f>
        <v>741738</v>
      </c>
      <c r="I24" s="60">
        <f>I25+I26+I27+I28</f>
        <v>741566.85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20.25" customHeight="1">
      <c r="A25" s="59" t="s">
        <v>27</v>
      </c>
      <c r="B25" s="51"/>
      <c r="C25" s="64">
        <f t="shared" si="0"/>
        <v>718790</v>
      </c>
      <c r="D25" s="64">
        <f t="shared" si="0"/>
        <v>718790</v>
      </c>
      <c r="E25" s="64">
        <f>D25/C25%</f>
        <v>100</v>
      </c>
      <c r="F25" s="25"/>
      <c r="G25" s="25"/>
      <c r="H25" s="61">
        <v>718790</v>
      </c>
      <c r="I25" s="61">
        <v>718790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31.5" customHeight="1">
      <c r="A26" s="58" t="s">
        <v>28</v>
      </c>
      <c r="B26" s="52"/>
      <c r="C26" s="64">
        <f t="shared" si="0"/>
        <v>21376</v>
      </c>
      <c r="D26" s="64">
        <f t="shared" si="0"/>
        <v>21376</v>
      </c>
      <c r="E26" s="64">
        <f>D26/C26%</f>
        <v>100</v>
      </c>
      <c r="F26" s="26"/>
      <c r="G26" s="26"/>
      <c r="H26" s="62">
        <v>21376</v>
      </c>
      <c r="I26" s="62">
        <v>21376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57" customHeight="1">
      <c r="A27" s="58" t="s">
        <v>29</v>
      </c>
      <c r="B27" s="52"/>
      <c r="C27" s="64">
        <f t="shared" si="0"/>
        <v>1260</v>
      </c>
      <c r="D27" s="64">
        <f t="shared" si="0"/>
        <v>1260</v>
      </c>
      <c r="E27" s="64">
        <f>D27/C27%</f>
        <v>100</v>
      </c>
      <c r="F27" s="29"/>
      <c r="G27" s="29"/>
      <c r="H27" s="62">
        <v>1260</v>
      </c>
      <c r="I27" s="62">
        <v>1260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00.5" customHeight="1">
      <c r="A28" s="63" t="s">
        <v>30</v>
      </c>
      <c r="B28" s="51"/>
      <c r="C28" s="64">
        <f t="shared" si="0"/>
        <v>312</v>
      </c>
      <c r="D28" s="64">
        <f t="shared" si="0"/>
        <v>140.85</v>
      </c>
      <c r="E28" s="64">
        <f>D28/C28%</f>
        <v>45.14423076923077</v>
      </c>
      <c r="F28" s="29"/>
      <c r="G28" s="29"/>
      <c r="H28" s="62">
        <v>312</v>
      </c>
      <c r="I28" s="62">
        <v>140.85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94.5" customHeight="1">
      <c r="A29" s="65" t="s">
        <v>54</v>
      </c>
      <c r="B29" s="51"/>
      <c r="C29" s="64">
        <f aca="true" t="shared" si="2" ref="C29:C42">F29+H29+J29+L29+N29+P29+R29</f>
        <v>8135</v>
      </c>
      <c r="D29" s="64">
        <f aca="true" t="shared" si="3" ref="D29:D42">G29+I29+K29+M29+O29+Q29+S29</f>
        <v>7900.59</v>
      </c>
      <c r="E29" s="64">
        <f aca="true" t="shared" si="4" ref="E29:E42">D29/C29%</f>
        <v>97.11850030731408</v>
      </c>
      <c r="F29" s="29"/>
      <c r="G29" s="29"/>
      <c r="H29" s="62">
        <v>8135</v>
      </c>
      <c r="I29" s="62">
        <v>7900.59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26.75" customHeight="1">
      <c r="A30" s="58" t="s">
        <v>31</v>
      </c>
      <c r="B30" s="51"/>
      <c r="C30" s="64">
        <f t="shared" si="2"/>
        <v>22255</v>
      </c>
      <c r="D30" s="64">
        <f t="shared" si="3"/>
        <v>15527.11</v>
      </c>
      <c r="E30" s="64">
        <f t="shared" si="4"/>
        <v>69.76908559874185</v>
      </c>
      <c r="F30" s="29"/>
      <c r="G30" s="29"/>
      <c r="H30" s="29"/>
      <c r="I30" s="29"/>
      <c r="J30" s="67">
        <v>22255</v>
      </c>
      <c r="K30" s="67">
        <v>15527.11</v>
      </c>
      <c r="L30" s="27"/>
      <c r="M30" s="27"/>
      <c r="N30" s="27"/>
      <c r="O30" s="27"/>
      <c r="P30" s="27"/>
      <c r="Q30" s="27"/>
      <c r="R30" s="27"/>
      <c r="S30" s="27"/>
    </row>
    <row r="31" spans="1:19" ht="88.5" customHeight="1">
      <c r="A31" s="58" t="s">
        <v>32</v>
      </c>
      <c r="B31" s="51"/>
      <c r="C31" s="64">
        <f t="shared" si="2"/>
        <v>4791</v>
      </c>
      <c r="D31" s="64">
        <f t="shared" si="3"/>
        <v>4610.78</v>
      </c>
      <c r="E31" s="64">
        <f t="shared" si="4"/>
        <v>96.2383635984137</v>
      </c>
      <c r="F31" s="62">
        <v>4791</v>
      </c>
      <c r="G31" s="62">
        <v>4610.78</v>
      </c>
      <c r="H31" s="29"/>
      <c r="I31" s="29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37.25" customHeight="1">
      <c r="A32" s="58" t="s">
        <v>33</v>
      </c>
      <c r="B32" s="53"/>
      <c r="C32" s="64">
        <f t="shared" si="2"/>
        <v>969.7</v>
      </c>
      <c r="D32" s="64">
        <f t="shared" si="3"/>
        <v>916.02</v>
      </c>
      <c r="E32" s="64">
        <f t="shared" si="4"/>
        <v>94.46426729916467</v>
      </c>
      <c r="F32" s="68">
        <v>969.7</v>
      </c>
      <c r="G32" s="68">
        <v>916.02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93" customHeight="1">
      <c r="A33" s="58" t="s">
        <v>56</v>
      </c>
      <c r="B33" s="53"/>
      <c r="C33" s="64">
        <f>F33+H33+J33+L33+N33+P33+R33</f>
        <v>6160</v>
      </c>
      <c r="D33" s="64">
        <f>G33+I33+K33+M33+O33+Q33+S33</f>
        <v>5901.45</v>
      </c>
      <c r="E33" s="64">
        <f>D33/C33%</f>
        <v>95.80275974025973</v>
      </c>
      <c r="F33" s="68"/>
      <c r="G33" s="68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>
        <v>6160</v>
      </c>
      <c r="S33" s="32">
        <v>5901.45</v>
      </c>
    </row>
    <row r="34" spans="1:19" ht="81" customHeight="1">
      <c r="A34" s="58" t="s">
        <v>34</v>
      </c>
      <c r="B34" s="54"/>
      <c r="C34" s="64">
        <f t="shared" si="2"/>
        <v>53364</v>
      </c>
      <c r="D34" s="64">
        <f t="shared" si="3"/>
        <v>52011.73</v>
      </c>
      <c r="E34" s="64">
        <f t="shared" si="4"/>
        <v>97.46595082827375</v>
      </c>
      <c r="F34" s="29"/>
      <c r="G34" s="29"/>
      <c r="H34" s="29"/>
      <c r="I34" s="29"/>
      <c r="J34" s="27"/>
      <c r="K34" s="27"/>
      <c r="L34" s="67">
        <f>L35+L36</f>
        <v>53364</v>
      </c>
      <c r="M34" s="67">
        <f>M35+M36</f>
        <v>52011.73</v>
      </c>
      <c r="N34" s="27"/>
      <c r="O34" s="27"/>
      <c r="P34" s="27"/>
      <c r="Q34" s="27"/>
      <c r="R34" s="27"/>
      <c r="S34" s="27"/>
    </row>
    <row r="35" spans="1:19" ht="36.75" customHeight="1">
      <c r="A35" s="66" t="s">
        <v>35</v>
      </c>
      <c r="B35" s="51"/>
      <c r="C35" s="64">
        <f t="shared" si="2"/>
        <v>43839</v>
      </c>
      <c r="D35" s="64">
        <f t="shared" si="3"/>
        <v>43712.76</v>
      </c>
      <c r="E35" s="64">
        <f t="shared" si="4"/>
        <v>99.71203722712654</v>
      </c>
      <c r="F35" s="29"/>
      <c r="G35" s="29"/>
      <c r="H35" s="29"/>
      <c r="I35" s="29"/>
      <c r="J35" s="27"/>
      <c r="K35" s="27"/>
      <c r="L35" s="67">
        <v>43839</v>
      </c>
      <c r="M35" s="67">
        <v>43712.76</v>
      </c>
      <c r="N35" s="27"/>
      <c r="O35" s="27"/>
      <c r="P35" s="27"/>
      <c r="Q35" s="27"/>
      <c r="R35" s="27"/>
      <c r="S35" s="27"/>
    </row>
    <row r="36" spans="1:19" ht="36.75" customHeight="1">
      <c r="A36" s="66" t="s">
        <v>23</v>
      </c>
      <c r="B36" s="51"/>
      <c r="C36" s="64">
        <f t="shared" si="2"/>
        <v>9525</v>
      </c>
      <c r="D36" s="64">
        <f t="shared" si="3"/>
        <v>8298.97</v>
      </c>
      <c r="E36" s="64">
        <f t="shared" si="4"/>
        <v>87.12829396325459</v>
      </c>
      <c r="F36" s="29"/>
      <c r="G36" s="29"/>
      <c r="H36" s="29"/>
      <c r="I36" s="29"/>
      <c r="J36" s="27"/>
      <c r="K36" s="27"/>
      <c r="L36" s="67">
        <v>9525</v>
      </c>
      <c r="M36" s="67">
        <v>8298.97</v>
      </c>
      <c r="N36" s="27"/>
      <c r="O36" s="27"/>
      <c r="P36" s="27"/>
      <c r="Q36" s="27"/>
      <c r="R36" s="27"/>
      <c r="S36" s="27"/>
    </row>
    <row r="37" spans="1:19" ht="167.25" customHeight="1">
      <c r="A37" s="58" t="s">
        <v>36</v>
      </c>
      <c r="B37" s="51"/>
      <c r="C37" s="64">
        <f t="shared" si="2"/>
        <v>31910</v>
      </c>
      <c r="D37" s="64">
        <f t="shared" si="3"/>
        <v>31624.49</v>
      </c>
      <c r="E37" s="64">
        <f t="shared" si="4"/>
        <v>99.10526480727044</v>
      </c>
      <c r="F37" s="29"/>
      <c r="G37" s="29"/>
      <c r="H37" s="62">
        <v>31910</v>
      </c>
      <c r="I37" s="62">
        <v>31624.49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32" customHeight="1">
      <c r="A38" s="58" t="s">
        <v>37</v>
      </c>
      <c r="B38" s="53"/>
      <c r="C38" s="64">
        <f t="shared" si="2"/>
        <v>284</v>
      </c>
      <c r="D38" s="64">
        <f t="shared" si="3"/>
        <v>58.88</v>
      </c>
      <c r="E38" s="64">
        <f t="shared" si="4"/>
        <v>20.732394366197184</v>
      </c>
      <c r="F38" s="32"/>
      <c r="G38" s="32"/>
      <c r="H38" s="68">
        <v>284</v>
      </c>
      <c r="I38" s="68">
        <v>58.88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65.75" customHeight="1">
      <c r="A39" s="58" t="s">
        <v>38</v>
      </c>
      <c r="B39" s="51"/>
      <c r="C39" s="64">
        <f t="shared" si="2"/>
        <v>4069</v>
      </c>
      <c r="D39" s="64">
        <f t="shared" si="3"/>
        <v>2829.03</v>
      </c>
      <c r="E39" s="64">
        <f t="shared" si="4"/>
        <v>69.52641926763333</v>
      </c>
      <c r="F39" s="29"/>
      <c r="G39" s="29"/>
      <c r="H39" s="62">
        <v>4069</v>
      </c>
      <c r="I39" s="62">
        <v>2829.03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17" customHeight="1">
      <c r="A40" s="58" t="s">
        <v>39</v>
      </c>
      <c r="B40" s="51"/>
      <c r="C40" s="64">
        <f t="shared" si="2"/>
        <v>35659</v>
      </c>
      <c r="D40" s="64">
        <f t="shared" si="3"/>
        <v>27760.7</v>
      </c>
      <c r="E40" s="64">
        <f t="shared" si="4"/>
        <v>77.85047253147874</v>
      </c>
      <c r="F40" s="29"/>
      <c r="G40" s="29"/>
      <c r="H40" s="62">
        <f>H41+H42+H43</f>
        <v>35659</v>
      </c>
      <c r="I40" s="62">
        <f>I41+I42+I43</f>
        <v>27760.7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03.5" customHeight="1">
      <c r="A41" s="66" t="s">
        <v>40</v>
      </c>
      <c r="B41" s="51"/>
      <c r="C41" s="64">
        <f t="shared" si="2"/>
        <v>33359</v>
      </c>
      <c r="D41" s="64">
        <f t="shared" si="3"/>
        <v>25998.63</v>
      </c>
      <c r="E41" s="64">
        <f t="shared" si="4"/>
        <v>77.9358793728829</v>
      </c>
      <c r="F41" s="29"/>
      <c r="G41" s="29"/>
      <c r="H41" s="29">
        <v>33359</v>
      </c>
      <c r="I41" s="29">
        <v>25998.63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5.25" customHeight="1">
      <c r="A42" s="66" t="s">
        <v>41</v>
      </c>
      <c r="B42" s="51"/>
      <c r="C42" s="64">
        <f t="shared" si="2"/>
        <v>1633</v>
      </c>
      <c r="D42" s="64">
        <f t="shared" si="3"/>
        <v>1632.98</v>
      </c>
      <c r="E42" s="64">
        <f t="shared" si="4"/>
        <v>99.9987752602572</v>
      </c>
      <c r="F42" s="29"/>
      <c r="G42" s="29"/>
      <c r="H42" s="62">
        <v>1633</v>
      </c>
      <c r="I42" s="62">
        <v>1632.98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16.25" customHeight="1">
      <c r="A43" s="66" t="s">
        <v>42</v>
      </c>
      <c r="B43" s="51"/>
      <c r="C43" s="64">
        <f aca="true" t="shared" si="5" ref="C43:C61">F43+H43+J43+L43+N43+P43+R43</f>
        <v>667</v>
      </c>
      <c r="D43" s="64">
        <f aca="true" t="shared" si="6" ref="D43:D61">G43+I43+K43+M43+O43+Q43+S43</f>
        <v>129.09</v>
      </c>
      <c r="E43" s="64">
        <f aca="true" t="shared" si="7" ref="E43:E61">D43/C43%</f>
        <v>19.353823088455773</v>
      </c>
      <c r="F43" s="29"/>
      <c r="G43" s="29"/>
      <c r="H43" s="62">
        <v>667</v>
      </c>
      <c r="I43" s="62">
        <v>129.09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20" ht="93.75" customHeight="1">
      <c r="A44" s="58" t="s">
        <v>43</v>
      </c>
      <c r="B44" s="50"/>
      <c r="C44" s="64">
        <f t="shared" si="5"/>
        <v>847</v>
      </c>
      <c r="D44" s="64">
        <f t="shared" si="6"/>
        <v>566.93</v>
      </c>
      <c r="E44" s="64">
        <f t="shared" si="7"/>
        <v>66.93388429752065</v>
      </c>
      <c r="F44" s="69"/>
      <c r="G44" s="69"/>
      <c r="H44" s="69"/>
      <c r="I44" s="69"/>
      <c r="J44" s="70">
        <v>847</v>
      </c>
      <c r="K44" s="70">
        <v>566.93</v>
      </c>
      <c r="L44" s="69"/>
      <c r="M44" s="69"/>
      <c r="N44" s="69"/>
      <c r="O44" s="69"/>
      <c r="P44" s="69"/>
      <c r="Q44" s="69"/>
      <c r="R44" s="69"/>
      <c r="S44" s="69"/>
      <c r="T44" s="15"/>
    </row>
    <row r="45" spans="1:20" ht="81.75" customHeight="1">
      <c r="A45" s="58" t="s">
        <v>44</v>
      </c>
      <c r="B45" s="55"/>
      <c r="C45" s="64">
        <f t="shared" si="5"/>
        <v>8012</v>
      </c>
      <c r="D45" s="64">
        <f t="shared" si="6"/>
        <v>7760.47</v>
      </c>
      <c r="E45" s="64">
        <f t="shared" si="7"/>
        <v>96.86058412381428</v>
      </c>
      <c r="F45" s="60">
        <v>8012</v>
      </c>
      <c r="G45" s="60">
        <v>7760.47</v>
      </c>
      <c r="H45" s="41"/>
      <c r="I45" s="56"/>
      <c r="K45" s="6"/>
      <c r="L45" s="33"/>
      <c r="M45" s="33"/>
      <c r="N45" s="33"/>
      <c r="O45" s="33"/>
      <c r="P45" s="33"/>
      <c r="Q45" s="33"/>
      <c r="R45" s="33"/>
      <c r="S45" s="33"/>
      <c r="T45" s="15"/>
    </row>
    <row r="46" spans="1:20" ht="58.5" customHeight="1">
      <c r="A46" s="58" t="s">
        <v>91</v>
      </c>
      <c r="B46" s="55"/>
      <c r="C46" s="64">
        <f t="shared" si="5"/>
        <v>203173</v>
      </c>
      <c r="D46" s="64">
        <f t="shared" si="6"/>
        <v>203070.78</v>
      </c>
      <c r="E46" s="64">
        <f t="shared" si="7"/>
        <v>99.94968819675843</v>
      </c>
      <c r="F46" s="41"/>
      <c r="G46" s="41"/>
      <c r="H46" s="41"/>
      <c r="I46" s="56"/>
      <c r="J46" s="71">
        <f>J47+J48+J49</f>
        <v>203173</v>
      </c>
      <c r="K46" s="71">
        <f>K47+K48+K49</f>
        <v>203070.78</v>
      </c>
      <c r="L46" s="33"/>
      <c r="M46" s="33"/>
      <c r="N46" s="33"/>
      <c r="O46" s="33"/>
      <c r="P46" s="33"/>
      <c r="Q46" s="33"/>
      <c r="R46" s="33"/>
      <c r="S46" s="33"/>
      <c r="T46" s="15"/>
    </row>
    <row r="47" spans="1:20" ht="48.75" customHeight="1">
      <c r="A47" s="81" t="s">
        <v>92</v>
      </c>
      <c r="B47" s="55"/>
      <c r="C47" s="78">
        <f t="shared" si="5"/>
        <v>134695</v>
      </c>
      <c r="D47" s="78">
        <f t="shared" si="6"/>
        <v>134600.13</v>
      </c>
      <c r="E47" s="78">
        <f t="shared" si="7"/>
        <v>99.92956679906456</v>
      </c>
      <c r="F47" s="41"/>
      <c r="G47" s="41"/>
      <c r="H47" s="41"/>
      <c r="I47" s="56"/>
      <c r="J47" s="71">
        <v>134695</v>
      </c>
      <c r="K47" s="71">
        <v>134600.13</v>
      </c>
      <c r="L47" s="33"/>
      <c r="M47" s="33"/>
      <c r="N47" s="33"/>
      <c r="O47" s="33"/>
      <c r="P47" s="33"/>
      <c r="Q47" s="33"/>
      <c r="R47" s="33"/>
      <c r="S47" s="33"/>
      <c r="T47" s="15"/>
    </row>
    <row r="48" spans="1:20" ht="34.5" customHeight="1">
      <c r="A48" s="81" t="s">
        <v>93</v>
      </c>
      <c r="B48" s="55"/>
      <c r="C48" s="78">
        <f t="shared" si="5"/>
        <v>18410</v>
      </c>
      <c r="D48" s="78">
        <f t="shared" si="6"/>
        <v>18410</v>
      </c>
      <c r="E48" s="78">
        <f t="shared" si="7"/>
        <v>100</v>
      </c>
      <c r="F48" s="41"/>
      <c r="G48" s="41"/>
      <c r="H48" s="41"/>
      <c r="I48" s="56"/>
      <c r="J48" s="71">
        <v>18410</v>
      </c>
      <c r="K48" s="71">
        <v>18410</v>
      </c>
      <c r="L48" s="33"/>
      <c r="M48" s="33"/>
      <c r="N48" s="33"/>
      <c r="O48" s="33"/>
      <c r="P48" s="33"/>
      <c r="Q48" s="33"/>
      <c r="R48" s="33"/>
      <c r="S48" s="33"/>
      <c r="T48" s="15"/>
    </row>
    <row r="49" spans="1:20" ht="34.5" customHeight="1">
      <c r="A49" s="81" t="s">
        <v>94</v>
      </c>
      <c r="B49" s="55"/>
      <c r="C49" s="78">
        <f t="shared" si="5"/>
        <v>50068</v>
      </c>
      <c r="D49" s="78">
        <f t="shared" si="6"/>
        <v>50060.65</v>
      </c>
      <c r="E49" s="78">
        <f t="shared" si="7"/>
        <v>99.9853199648478</v>
      </c>
      <c r="F49" s="41"/>
      <c r="G49" s="41"/>
      <c r="H49" s="41"/>
      <c r="I49" s="56"/>
      <c r="J49" s="71">
        <v>50068</v>
      </c>
      <c r="K49" s="71">
        <v>50060.65</v>
      </c>
      <c r="L49" s="33"/>
      <c r="M49" s="33"/>
      <c r="N49" s="33"/>
      <c r="O49" s="33"/>
      <c r="P49" s="33"/>
      <c r="Q49" s="33"/>
      <c r="R49" s="33"/>
      <c r="S49" s="33"/>
      <c r="T49" s="15"/>
    </row>
    <row r="50" spans="1:20" ht="53.25" customHeight="1">
      <c r="A50" s="84" t="s">
        <v>90</v>
      </c>
      <c r="B50" s="55"/>
      <c r="C50" s="64">
        <f aca="true" t="shared" si="8" ref="C50:D55">F50+H50+J50+L50+N50+P50+R50</f>
        <v>19756</v>
      </c>
      <c r="D50" s="64">
        <f t="shared" si="8"/>
        <v>19756</v>
      </c>
      <c r="E50" s="64">
        <f aca="true" t="shared" si="9" ref="E50:E55">D50/C50%</f>
        <v>100</v>
      </c>
      <c r="F50" s="41"/>
      <c r="G50" s="41"/>
      <c r="H50" s="41">
        <f>H51+H52+H53+H54+H55</f>
        <v>19756</v>
      </c>
      <c r="I50" s="41">
        <f>I51+I52+I53+I54+I55</f>
        <v>19756</v>
      </c>
      <c r="J50" s="71"/>
      <c r="K50" s="71"/>
      <c r="L50" s="33"/>
      <c r="M50" s="33"/>
      <c r="N50" s="33"/>
      <c r="O50" s="33"/>
      <c r="P50" s="33"/>
      <c r="Q50" s="33"/>
      <c r="R50" s="33"/>
      <c r="S50" s="33"/>
      <c r="T50" s="15"/>
    </row>
    <row r="51" spans="1:20" ht="114.75" customHeight="1">
      <c r="A51" s="81" t="s">
        <v>85</v>
      </c>
      <c r="B51" s="55"/>
      <c r="C51" s="78">
        <f t="shared" si="8"/>
        <v>1840</v>
      </c>
      <c r="D51" s="78">
        <f t="shared" si="8"/>
        <v>1840</v>
      </c>
      <c r="E51" s="78">
        <f t="shared" si="9"/>
        <v>100.00000000000001</v>
      </c>
      <c r="F51" s="41"/>
      <c r="G51" s="41"/>
      <c r="H51" s="41">
        <v>1840</v>
      </c>
      <c r="I51" s="41">
        <v>1840</v>
      </c>
      <c r="J51" s="71"/>
      <c r="K51" s="71"/>
      <c r="L51" s="33"/>
      <c r="M51" s="33"/>
      <c r="N51" s="33"/>
      <c r="O51" s="33"/>
      <c r="P51" s="33"/>
      <c r="Q51" s="33"/>
      <c r="R51" s="33"/>
      <c r="S51" s="33"/>
      <c r="T51" s="15"/>
    </row>
    <row r="52" spans="1:20" ht="86.25" customHeight="1">
      <c r="A52" s="81" t="s">
        <v>86</v>
      </c>
      <c r="B52" s="55"/>
      <c r="C52" s="78">
        <f t="shared" si="8"/>
        <v>12420</v>
      </c>
      <c r="D52" s="78">
        <f t="shared" si="8"/>
        <v>12420</v>
      </c>
      <c r="E52" s="78">
        <f t="shared" si="9"/>
        <v>100</v>
      </c>
      <c r="F52" s="41"/>
      <c r="G52" s="41"/>
      <c r="H52" s="41">
        <v>12420</v>
      </c>
      <c r="I52" s="41">
        <v>12420</v>
      </c>
      <c r="J52" s="71"/>
      <c r="K52" s="71"/>
      <c r="L52" s="33"/>
      <c r="M52" s="33"/>
      <c r="N52" s="33"/>
      <c r="O52" s="33"/>
      <c r="P52" s="33"/>
      <c r="Q52" s="33"/>
      <c r="R52" s="33"/>
      <c r="S52" s="33"/>
      <c r="T52" s="15"/>
    </row>
    <row r="53" spans="1:20" ht="108.75" customHeight="1">
      <c r="A53" s="81" t="s">
        <v>87</v>
      </c>
      <c r="B53" s="55"/>
      <c r="C53" s="78">
        <f t="shared" si="8"/>
        <v>2550</v>
      </c>
      <c r="D53" s="78">
        <f t="shared" si="8"/>
        <v>2550</v>
      </c>
      <c r="E53" s="78">
        <f t="shared" si="9"/>
        <v>100</v>
      </c>
      <c r="F53" s="41"/>
      <c r="G53" s="41"/>
      <c r="H53" s="41">
        <v>2550</v>
      </c>
      <c r="I53" s="41">
        <v>2550</v>
      </c>
      <c r="J53" s="71"/>
      <c r="K53" s="71"/>
      <c r="L53" s="33"/>
      <c r="M53" s="33"/>
      <c r="N53" s="33"/>
      <c r="O53" s="33"/>
      <c r="P53" s="33"/>
      <c r="Q53" s="33"/>
      <c r="R53" s="33"/>
      <c r="S53" s="33"/>
      <c r="T53" s="15"/>
    </row>
    <row r="54" spans="1:20" ht="56.25" customHeight="1">
      <c r="A54" s="94" t="s">
        <v>88</v>
      </c>
      <c r="B54" s="55"/>
      <c r="C54" s="78">
        <f t="shared" si="8"/>
        <v>2652</v>
      </c>
      <c r="D54" s="78">
        <f t="shared" si="8"/>
        <v>2652</v>
      </c>
      <c r="E54" s="78">
        <f t="shared" si="9"/>
        <v>100</v>
      </c>
      <c r="F54" s="41"/>
      <c r="G54" s="41"/>
      <c r="H54" s="41">
        <v>2652</v>
      </c>
      <c r="I54" s="41">
        <v>2652</v>
      </c>
      <c r="J54" s="71"/>
      <c r="K54" s="71"/>
      <c r="L54" s="33"/>
      <c r="M54" s="33"/>
      <c r="N54" s="33"/>
      <c r="O54" s="33"/>
      <c r="P54" s="33"/>
      <c r="Q54" s="33"/>
      <c r="R54" s="33"/>
      <c r="S54" s="33"/>
      <c r="T54" s="15"/>
    </row>
    <row r="55" spans="1:20" ht="51" customHeight="1">
      <c r="A55" s="81" t="s">
        <v>89</v>
      </c>
      <c r="B55" s="55"/>
      <c r="C55" s="78">
        <f t="shared" si="8"/>
        <v>294</v>
      </c>
      <c r="D55" s="78">
        <f t="shared" si="8"/>
        <v>294</v>
      </c>
      <c r="E55" s="78">
        <f t="shared" si="9"/>
        <v>100</v>
      </c>
      <c r="F55" s="41"/>
      <c r="G55" s="41"/>
      <c r="H55" s="41">
        <v>294</v>
      </c>
      <c r="I55" s="41">
        <v>294</v>
      </c>
      <c r="J55" s="71"/>
      <c r="K55" s="71"/>
      <c r="L55" s="33"/>
      <c r="M55" s="33"/>
      <c r="N55" s="33"/>
      <c r="O55" s="33"/>
      <c r="P55" s="33"/>
      <c r="Q55" s="33"/>
      <c r="R55" s="33"/>
      <c r="S55" s="33"/>
      <c r="T55" s="15"/>
    </row>
    <row r="56" spans="1:20" ht="67.5" customHeight="1">
      <c r="A56" s="58" t="s">
        <v>45</v>
      </c>
      <c r="B56" s="55"/>
      <c r="C56" s="64">
        <f t="shared" si="5"/>
        <v>1013</v>
      </c>
      <c r="D56" s="64">
        <f t="shared" si="6"/>
        <v>591.12</v>
      </c>
      <c r="E56" s="64">
        <f t="shared" si="7"/>
        <v>58.35340572556762</v>
      </c>
      <c r="F56" s="41"/>
      <c r="G56" s="41"/>
      <c r="H56" s="60">
        <v>1013</v>
      </c>
      <c r="I56" s="71">
        <v>591.12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5"/>
    </row>
    <row r="57" spans="1:20" ht="124.5" customHeight="1">
      <c r="A57" s="58" t="s">
        <v>57</v>
      </c>
      <c r="B57" s="55"/>
      <c r="C57" s="64">
        <f>F57+H57+J57+L57+N57+P57+R57</f>
        <v>7129.7</v>
      </c>
      <c r="D57" s="64">
        <f>G57+I57+K57+M57+O57+Q57+S57</f>
        <v>7034.4</v>
      </c>
      <c r="E57" s="64">
        <f>D57/C57%</f>
        <v>98.66333786835351</v>
      </c>
      <c r="F57" s="41">
        <v>7129.7</v>
      </c>
      <c r="G57" s="41">
        <v>7034.4</v>
      </c>
      <c r="H57" s="60"/>
      <c r="I57" s="71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5"/>
    </row>
    <row r="58" spans="1:20" ht="128.25" customHeight="1">
      <c r="A58" s="80" t="s">
        <v>58</v>
      </c>
      <c r="B58" s="55"/>
      <c r="C58" s="64">
        <f>F58+H58+J58+L58+N58+P58+R58</f>
        <v>1758.6</v>
      </c>
      <c r="D58" s="64">
        <f>G58+I58+K58+M58+O58+Q58+S58</f>
        <v>0</v>
      </c>
      <c r="E58" s="64">
        <f>D58/C58%</f>
        <v>0</v>
      </c>
      <c r="F58" s="41">
        <v>1758.6</v>
      </c>
      <c r="G58" s="41">
        <v>0</v>
      </c>
      <c r="H58" s="60"/>
      <c r="I58" s="7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5"/>
    </row>
    <row r="59" spans="1:20" ht="189.75" customHeight="1">
      <c r="A59" s="58" t="s">
        <v>46</v>
      </c>
      <c r="B59" s="55"/>
      <c r="C59" s="64">
        <f t="shared" si="5"/>
        <v>9689</v>
      </c>
      <c r="D59" s="64">
        <f t="shared" si="6"/>
        <v>9689</v>
      </c>
      <c r="E59" s="64">
        <f t="shared" si="7"/>
        <v>100</v>
      </c>
      <c r="F59" s="41"/>
      <c r="G59" s="41"/>
      <c r="H59" s="60">
        <f>H60+H61</f>
        <v>9689</v>
      </c>
      <c r="I59" s="60">
        <f>I60+I61</f>
        <v>9689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5"/>
    </row>
    <row r="60" spans="1:20" ht="15.75" customHeight="1">
      <c r="A60" s="58" t="s">
        <v>47</v>
      </c>
      <c r="B60" s="55"/>
      <c r="C60" s="64">
        <f t="shared" si="5"/>
        <v>9356</v>
      </c>
      <c r="D60" s="64">
        <f t="shared" si="6"/>
        <v>9356</v>
      </c>
      <c r="E60" s="64">
        <f t="shared" si="7"/>
        <v>100</v>
      </c>
      <c r="F60" s="41"/>
      <c r="G60" s="41"/>
      <c r="H60" s="60">
        <v>9356</v>
      </c>
      <c r="I60" s="71">
        <v>9356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5"/>
    </row>
    <row r="61" spans="1:20" ht="42" customHeight="1">
      <c r="A61" s="58" t="s">
        <v>48</v>
      </c>
      <c r="B61" s="55"/>
      <c r="C61" s="64">
        <f t="shared" si="5"/>
        <v>333</v>
      </c>
      <c r="D61" s="64">
        <f t="shared" si="6"/>
        <v>333</v>
      </c>
      <c r="E61" s="64">
        <f t="shared" si="7"/>
        <v>100</v>
      </c>
      <c r="F61" s="41"/>
      <c r="G61" s="41"/>
      <c r="H61" s="60">
        <v>333</v>
      </c>
      <c r="I61" s="71">
        <v>333</v>
      </c>
      <c r="J61" s="56"/>
      <c r="K61" s="56"/>
      <c r="L61" s="33"/>
      <c r="M61" s="33"/>
      <c r="N61" s="33"/>
      <c r="O61" s="33"/>
      <c r="P61" s="33"/>
      <c r="Q61" s="33"/>
      <c r="R61" s="33"/>
      <c r="S61" s="33"/>
      <c r="T61" s="15"/>
    </row>
    <row r="62" spans="1:20" ht="40.5" customHeight="1">
      <c r="A62" s="75" t="s">
        <v>49</v>
      </c>
      <c r="B62" s="74"/>
      <c r="C62" s="72">
        <f aca="true" t="shared" si="10" ref="C62:C81">F62+H62+J62+L62+N62+P62+R62</f>
        <v>541007.26</v>
      </c>
      <c r="D62" s="72">
        <f aca="true" t="shared" si="11" ref="D62:D81">G62+I62+K62+M62+O62+Q62+S62</f>
        <v>453918.63</v>
      </c>
      <c r="E62" s="72">
        <f aca="true" t="shared" si="12" ref="E62:E81">D62/C62%</f>
        <v>83.90250252833945</v>
      </c>
      <c r="F62" s="72">
        <f>SUM(F63:F97)-F66-F67-F70-F71-F77-F78-F94-F95</f>
        <v>33412.79</v>
      </c>
      <c r="G62" s="72">
        <f aca="true" t="shared" si="13" ref="G62:S62">SUM(G63:G97)-G66-G67-G70-G71-G77-G78-G94-G95</f>
        <v>19535.99</v>
      </c>
      <c r="H62" s="72">
        <f t="shared" si="13"/>
        <v>237222.74999999997</v>
      </c>
      <c r="I62" s="72">
        <f t="shared" si="13"/>
        <v>215948.94999999998</v>
      </c>
      <c r="J62" s="72">
        <f t="shared" si="13"/>
        <v>122390.20000000003</v>
      </c>
      <c r="K62" s="72">
        <f t="shared" si="13"/>
        <v>121945.79999999999</v>
      </c>
      <c r="L62" s="72">
        <f t="shared" si="13"/>
        <v>57367.42</v>
      </c>
      <c r="M62" s="72">
        <f t="shared" si="13"/>
        <v>39024.42</v>
      </c>
      <c r="N62" s="72">
        <f t="shared" si="13"/>
        <v>80443.6</v>
      </c>
      <c r="O62" s="72">
        <f t="shared" si="13"/>
        <v>47292.97</v>
      </c>
      <c r="P62" s="72">
        <f t="shared" si="13"/>
        <v>10170.5</v>
      </c>
      <c r="Q62" s="72">
        <f t="shared" si="13"/>
        <v>10170.5</v>
      </c>
      <c r="R62" s="72">
        <f t="shared" si="13"/>
        <v>0</v>
      </c>
      <c r="S62" s="72">
        <f t="shared" si="13"/>
        <v>0</v>
      </c>
      <c r="T62" s="15"/>
    </row>
    <row r="63" spans="1:20" ht="81" customHeight="1">
      <c r="A63" s="77" t="s">
        <v>52</v>
      </c>
      <c r="B63" s="55"/>
      <c r="C63" s="64">
        <f t="shared" si="10"/>
        <v>420</v>
      </c>
      <c r="D63" s="64">
        <f t="shared" si="11"/>
        <v>420</v>
      </c>
      <c r="E63" s="64">
        <f t="shared" si="12"/>
        <v>100</v>
      </c>
      <c r="F63" s="41"/>
      <c r="G63" s="41"/>
      <c r="H63" s="60">
        <v>420</v>
      </c>
      <c r="I63" s="71">
        <v>420</v>
      </c>
      <c r="J63" s="56"/>
      <c r="K63" s="56"/>
      <c r="L63" s="33"/>
      <c r="M63" s="33"/>
      <c r="N63" s="33"/>
      <c r="O63" s="33"/>
      <c r="P63" s="33"/>
      <c r="Q63" s="33"/>
      <c r="R63" s="33"/>
      <c r="S63" s="33"/>
      <c r="T63" s="15"/>
    </row>
    <row r="64" spans="1:20" ht="89.25" customHeight="1">
      <c r="A64" s="77" t="s">
        <v>53</v>
      </c>
      <c r="B64" s="55"/>
      <c r="C64" s="64">
        <f t="shared" si="10"/>
        <v>10828</v>
      </c>
      <c r="D64" s="64">
        <f t="shared" si="11"/>
        <v>10825.63</v>
      </c>
      <c r="E64" s="64">
        <f t="shared" si="12"/>
        <v>99.9781123014407</v>
      </c>
      <c r="F64" s="41"/>
      <c r="G64" s="41"/>
      <c r="H64" s="60">
        <v>10828</v>
      </c>
      <c r="I64" s="71">
        <v>10825.63</v>
      </c>
      <c r="J64" s="56"/>
      <c r="K64" s="56"/>
      <c r="L64" s="33"/>
      <c r="M64" s="33"/>
      <c r="N64" s="33"/>
      <c r="O64" s="33"/>
      <c r="P64" s="33"/>
      <c r="Q64" s="33"/>
      <c r="R64" s="33"/>
      <c r="S64" s="33"/>
      <c r="T64" s="15"/>
    </row>
    <row r="65" spans="1:20" ht="93.75" customHeight="1">
      <c r="A65" s="82" t="s">
        <v>61</v>
      </c>
      <c r="B65" s="55"/>
      <c r="C65" s="64">
        <f t="shared" si="10"/>
        <v>157500</v>
      </c>
      <c r="D65" s="64">
        <f t="shared" si="11"/>
        <v>136602.31</v>
      </c>
      <c r="E65" s="64">
        <f t="shared" si="12"/>
        <v>86.7316253968254</v>
      </c>
      <c r="F65" s="41"/>
      <c r="G65" s="41"/>
      <c r="H65" s="83">
        <f>H66+H67</f>
        <v>157500</v>
      </c>
      <c r="I65" s="83">
        <f>I66+I67</f>
        <v>136602.31</v>
      </c>
      <c r="J65" s="56"/>
      <c r="K65" s="56"/>
      <c r="L65" s="56"/>
      <c r="M65" s="56"/>
      <c r="N65" s="33"/>
      <c r="O65" s="33"/>
      <c r="P65" s="33"/>
      <c r="Q65" s="33"/>
      <c r="R65" s="33"/>
      <c r="S65" s="33"/>
      <c r="T65" s="15"/>
    </row>
    <row r="66" spans="1:20" ht="38.25" customHeight="1">
      <c r="A66" s="81" t="s">
        <v>59</v>
      </c>
      <c r="B66" s="55"/>
      <c r="C66" s="78">
        <f t="shared" si="10"/>
        <v>60796</v>
      </c>
      <c r="D66" s="78">
        <f t="shared" si="11"/>
        <v>39898.31</v>
      </c>
      <c r="E66" s="78">
        <f t="shared" si="12"/>
        <v>65.62653793012697</v>
      </c>
      <c r="F66" s="41"/>
      <c r="G66" s="41"/>
      <c r="H66" s="83">
        <v>60796</v>
      </c>
      <c r="I66" s="71">
        <v>39898.31</v>
      </c>
      <c r="J66" s="56"/>
      <c r="K66" s="56"/>
      <c r="L66" s="56"/>
      <c r="M66" s="56"/>
      <c r="N66" s="33"/>
      <c r="O66" s="33"/>
      <c r="P66" s="33"/>
      <c r="Q66" s="33"/>
      <c r="R66" s="33"/>
      <c r="S66" s="33"/>
      <c r="T66" s="15"/>
    </row>
    <row r="67" spans="1:20" ht="42.75" customHeight="1">
      <c r="A67" s="81" t="s">
        <v>60</v>
      </c>
      <c r="B67" s="55"/>
      <c r="C67" s="78">
        <f t="shared" si="10"/>
        <v>96704</v>
      </c>
      <c r="D67" s="78">
        <f t="shared" si="11"/>
        <v>96704</v>
      </c>
      <c r="E67" s="78">
        <f t="shared" si="12"/>
        <v>100</v>
      </c>
      <c r="F67" s="41"/>
      <c r="G67" s="41"/>
      <c r="H67" s="83">
        <v>96704</v>
      </c>
      <c r="I67" s="71">
        <v>96704</v>
      </c>
      <c r="J67" s="56"/>
      <c r="K67" s="56"/>
      <c r="L67" s="56"/>
      <c r="M67" s="56"/>
      <c r="N67" s="33"/>
      <c r="O67" s="33"/>
      <c r="P67" s="33"/>
      <c r="Q67" s="33"/>
      <c r="R67" s="33"/>
      <c r="S67" s="33"/>
      <c r="T67" s="15"/>
    </row>
    <row r="68" spans="1:20" ht="108" customHeight="1">
      <c r="A68" s="58" t="s">
        <v>50</v>
      </c>
      <c r="B68" s="55"/>
      <c r="C68" s="64">
        <f t="shared" si="10"/>
        <v>5043.3</v>
      </c>
      <c r="D68" s="64">
        <f t="shared" si="11"/>
        <v>5043.3</v>
      </c>
      <c r="E68" s="64">
        <f t="shared" si="12"/>
        <v>100</v>
      </c>
      <c r="F68" s="41"/>
      <c r="G68" s="41"/>
      <c r="H68" s="60">
        <v>5043.3</v>
      </c>
      <c r="I68" s="71">
        <v>5043.3</v>
      </c>
      <c r="J68" s="56"/>
      <c r="K68" s="56"/>
      <c r="L68" s="56"/>
      <c r="M68" s="56"/>
      <c r="N68" s="33"/>
      <c r="O68" s="33"/>
      <c r="P68" s="33"/>
      <c r="Q68" s="33"/>
      <c r="R68" s="33"/>
      <c r="S68" s="33"/>
      <c r="T68" s="15"/>
    </row>
    <row r="69" spans="1:20" ht="124.5" customHeight="1">
      <c r="A69" s="84" t="s">
        <v>62</v>
      </c>
      <c r="B69" s="55"/>
      <c r="C69" s="64">
        <f t="shared" si="10"/>
        <v>1460.5500000000002</v>
      </c>
      <c r="D69" s="64">
        <f t="shared" si="11"/>
        <v>1460.5500000000002</v>
      </c>
      <c r="E69" s="64">
        <f t="shared" si="12"/>
        <v>100</v>
      </c>
      <c r="F69" s="41"/>
      <c r="G69" s="41"/>
      <c r="H69" s="83">
        <f>H70+H71</f>
        <v>1460.5500000000002</v>
      </c>
      <c r="I69" s="83">
        <f>I70+I71</f>
        <v>1460.5500000000002</v>
      </c>
      <c r="J69" s="56"/>
      <c r="K69" s="56"/>
      <c r="L69" s="56"/>
      <c r="M69" s="56"/>
      <c r="N69" s="33"/>
      <c r="O69" s="33"/>
      <c r="P69" s="33"/>
      <c r="Q69" s="33"/>
      <c r="R69" s="33"/>
      <c r="S69" s="33"/>
      <c r="T69" s="15"/>
    </row>
    <row r="70" spans="1:20" ht="48.75" customHeight="1">
      <c r="A70" s="84" t="s">
        <v>63</v>
      </c>
      <c r="B70" s="55"/>
      <c r="C70" s="78">
        <f t="shared" si="10"/>
        <v>746.6</v>
      </c>
      <c r="D70" s="78">
        <f t="shared" si="11"/>
        <v>746.6</v>
      </c>
      <c r="E70" s="78">
        <f t="shared" si="12"/>
        <v>100</v>
      </c>
      <c r="F70" s="41"/>
      <c r="G70" s="41"/>
      <c r="H70" s="85">
        <v>746.6</v>
      </c>
      <c r="I70" s="71">
        <v>746.6</v>
      </c>
      <c r="J70" s="56"/>
      <c r="K70" s="56"/>
      <c r="L70" s="56"/>
      <c r="M70" s="56"/>
      <c r="N70" s="33"/>
      <c r="O70" s="33"/>
      <c r="P70" s="33"/>
      <c r="Q70" s="33"/>
      <c r="R70" s="33"/>
      <c r="S70" s="33"/>
      <c r="T70" s="15"/>
    </row>
    <row r="71" spans="1:20" ht="43.5" customHeight="1">
      <c r="A71" s="84" t="s">
        <v>64</v>
      </c>
      <c r="B71" s="55"/>
      <c r="C71" s="78">
        <f t="shared" si="10"/>
        <v>713.95</v>
      </c>
      <c r="D71" s="78">
        <f t="shared" si="11"/>
        <v>713.95</v>
      </c>
      <c r="E71" s="78">
        <f t="shared" si="12"/>
        <v>100</v>
      </c>
      <c r="F71" s="41"/>
      <c r="G71" s="41"/>
      <c r="H71" s="85">
        <v>713.95</v>
      </c>
      <c r="I71" s="71">
        <v>713.95</v>
      </c>
      <c r="J71" s="56"/>
      <c r="K71" s="56"/>
      <c r="L71" s="56"/>
      <c r="M71" s="56"/>
      <c r="N71" s="33"/>
      <c r="O71" s="33"/>
      <c r="P71" s="33"/>
      <c r="Q71" s="33"/>
      <c r="R71" s="33"/>
      <c r="S71" s="33"/>
      <c r="T71" s="15"/>
    </row>
    <row r="72" spans="1:20" ht="73.5" customHeight="1">
      <c r="A72" s="82" t="s">
        <v>65</v>
      </c>
      <c r="B72" s="55"/>
      <c r="C72" s="64">
        <f t="shared" si="10"/>
        <v>766.2</v>
      </c>
      <c r="D72" s="64">
        <f t="shared" si="11"/>
        <v>759.23</v>
      </c>
      <c r="E72" s="64">
        <f t="shared" si="12"/>
        <v>99.09031584442704</v>
      </c>
      <c r="F72" s="41"/>
      <c r="G72" s="41"/>
      <c r="H72" s="85"/>
      <c r="I72" s="71"/>
      <c r="J72" s="56">
        <v>766.2</v>
      </c>
      <c r="K72" s="56">
        <v>759.23</v>
      </c>
      <c r="L72" s="56"/>
      <c r="M72" s="56"/>
      <c r="N72" s="33"/>
      <c r="O72" s="33"/>
      <c r="P72" s="33"/>
      <c r="Q72" s="33"/>
      <c r="R72" s="33"/>
      <c r="S72" s="33"/>
      <c r="T72" s="15"/>
    </row>
    <row r="73" spans="1:20" ht="71.25" customHeight="1">
      <c r="A73" s="58" t="s">
        <v>51</v>
      </c>
      <c r="B73" s="55"/>
      <c r="C73" s="64">
        <f t="shared" si="10"/>
        <v>32486.82</v>
      </c>
      <c r="D73" s="64">
        <f t="shared" si="11"/>
        <v>32486.82</v>
      </c>
      <c r="E73" s="64">
        <f t="shared" si="12"/>
        <v>100</v>
      </c>
      <c r="F73" s="28"/>
      <c r="G73" s="28"/>
      <c r="H73" s="57"/>
      <c r="I73" s="57"/>
      <c r="J73" s="28"/>
      <c r="K73" s="28"/>
      <c r="L73" s="78">
        <v>32486.82</v>
      </c>
      <c r="M73" s="78">
        <v>32486.82</v>
      </c>
      <c r="N73" s="57"/>
      <c r="O73" s="57"/>
      <c r="P73" s="57"/>
      <c r="Q73" s="57"/>
      <c r="R73" s="57"/>
      <c r="S73" s="28"/>
      <c r="T73" s="15"/>
    </row>
    <row r="74" spans="1:19" ht="115.5" customHeight="1">
      <c r="A74" s="82" t="s">
        <v>67</v>
      </c>
      <c r="B74" s="49"/>
      <c r="C74" s="64">
        <f t="shared" si="10"/>
        <v>20000</v>
      </c>
      <c r="D74" s="64">
        <f t="shared" si="11"/>
        <v>19570.61</v>
      </c>
      <c r="E74" s="64">
        <f t="shared" si="12"/>
        <v>97.85305</v>
      </c>
      <c r="F74" s="76"/>
      <c r="G74" s="76"/>
      <c r="H74" s="78"/>
      <c r="I74" s="78"/>
      <c r="J74" s="78">
        <v>20000</v>
      </c>
      <c r="K74" s="78">
        <v>19570.61</v>
      </c>
      <c r="L74" s="76"/>
      <c r="M74" s="76"/>
      <c r="N74" s="76"/>
      <c r="O74" s="76"/>
      <c r="P74" s="76"/>
      <c r="Q74" s="76"/>
      <c r="R74" s="76"/>
      <c r="S74" s="76"/>
    </row>
    <row r="75" spans="1:19" ht="84" customHeight="1">
      <c r="A75" s="86" t="s">
        <v>68</v>
      </c>
      <c r="B75" s="49"/>
      <c r="C75" s="64">
        <f t="shared" si="10"/>
        <v>34628</v>
      </c>
      <c r="D75" s="64">
        <f t="shared" si="11"/>
        <v>34628</v>
      </c>
      <c r="E75" s="64">
        <f t="shared" si="12"/>
        <v>100.00000000000001</v>
      </c>
      <c r="F75" s="76"/>
      <c r="G75" s="76"/>
      <c r="H75" s="78">
        <v>24003.9</v>
      </c>
      <c r="I75" s="78">
        <v>24003.9</v>
      </c>
      <c r="J75" s="78"/>
      <c r="K75" s="76"/>
      <c r="L75" s="76"/>
      <c r="M75" s="76"/>
      <c r="N75" s="78">
        <v>5083.6</v>
      </c>
      <c r="O75" s="78">
        <v>5083.6</v>
      </c>
      <c r="P75" s="78">
        <v>5540.5</v>
      </c>
      <c r="Q75" s="78">
        <v>5540.5</v>
      </c>
      <c r="R75" s="76"/>
      <c r="S75" s="76"/>
    </row>
    <row r="76" spans="1:19" ht="39" customHeight="1">
      <c r="A76" s="87" t="s">
        <v>70</v>
      </c>
      <c r="B76" s="49"/>
      <c r="C76" s="64">
        <f t="shared" si="10"/>
        <v>1748.5</v>
      </c>
      <c r="D76" s="64">
        <f t="shared" si="11"/>
        <v>1748.05</v>
      </c>
      <c r="E76" s="64">
        <f t="shared" si="12"/>
        <v>99.97426365456106</v>
      </c>
      <c r="F76" s="68">
        <f>F77+F78</f>
        <v>1748.5</v>
      </c>
      <c r="G76" s="68">
        <f>G77+G78</f>
        <v>1748.05</v>
      </c>
      <c r="H76" s="78"/>
      <c r="I76" s="78"/>
      <c r="J76" s="78"/>
      <c r="K76" s="76"/>
      <c r="L76" s="76"/>
      <c r="M76" s="76"/>
      <c r="N76" s="78"/>
      <c r="O76" s="76"/>
      <c r="P76" s="78"/>
      <c r="Q76" s="76"/>
      <c r="R76" s="76"/>
      <c r="S76" s="76"/>
    </row>
    <row r="77" spans="1:19" ht="55.5" customHeight="1">
      <c r="A77" s="88" t="s">
        <v>71</v>
      </c>
      <c r="B77" s="49"/>
      <c r="C77" s="78">
        <f t="shared" si="10"/>
        <v>1191.7</v>
      </c>
      <c r="D77" s="78">
        <f t="shared" si="11"/>
        <v>1191.32</v>
      </c>
      <c r="E77" s="78">
        <f t="shared" si="12"/>
        <v>99.96811278006209</v>
      </c>
      <c r="F77" s="60">
        <v>1191.7</v>
      </c>
      <c r="G77" s="60">
        <v>1191.32</v>
      </c>
      <c r="H77" s="78"/>
      <c r="I77" s="78"/>
      <c r="J77" s="78"/>
      <c r="K77" s="76"/>
      <c r="L77" s="76"/>
      <c r="M77" s="76"/>
      <c r="N77" s="78"/>
      <c r="O77" s="76"/>
      <c r="P77" s="78"/>
      <c r="Q77" s="76"/>
      <c r="R77" s="76"/>
      <c r="S77" s="76"/>
    </row>
    <row r="78" spans="1:19" ht="68.25" customHeight="1">
      <c r="A78" s="88" t="s">
        <v>72</v>
      </c>
      <c r="B78" s="49"/>
      <c r="C78" s="78">
        <f t="shared" si="10"/>
        <v>556.8</v>
      </c>
      <c r="D78" s="78">
        <f t="shared" si="11"/>
        <v>556.73</v>
      </c>
      <c r="E78" s="78">
        <f t="shared" si="12"/>
        <v>99.98742816091955</v>
      </c>
      <c r="F78" s="60">
        <v>556.8</v>
      </c>
      <c r="G78" s="60">
        <v>556.73</v>
      </c>
      <c r="H78" s="78"/>
      <c r="I78" s="78"/>
      <c r="J78" s="78"/>
      <c r="K78" s="76"/>
      <c r="L78" s="76"/>
      <c r="M78" s="76"/>
      <c r="N78" s="78"/>
      <c r="O78" s="76"/>
      <c r="P78" s="78"/>
      <c r="Q78" s="76"/>
      <c r="R78" s="76"/>
      <c r="S78" s="76"/>
    </row>
    <row r="79" spans="1:19" ht="128.25" customHeight="1">
      <c r="A79" s="89" t="s">
        <v>73</v>
      </c>
      <c r="B79" s="49"/>
      <c r="C79" s="64">
        <f t="shared" si="10"/>
        <v>2826.45</v>
      </c>
      <c r="D79" s="64">
        <f t="shared" si="11"/>
        <v>2826.45</v>
      </c>
      <c r="E79" s="64">
        <f t="shared" si="12"/>
        <v>100</v>
      </c>
      <c r="F79" s="60">
        <v>2826.45</v>
      </c>
      <c r="G79" s="60">
        <v>2826.45</v>
      </c>
      <c r="H79" s="78"/>
      <c r="I79" s="78"/>
      <c r="J79" s="78"/>
      <c r="K79" s="76"/>
      <c r="L79" s="76"/>
      <c r="M79" s="76"/>
      <c r="N79" s="78"/>
      <c r="O79" s="76"/>
      <c r="P79" s="78"/>
      <c r="Q79" s="76"/>
      <c r="R79" s="76"/>
      <c r="S79" s="76"/>
    </row>
    <row r="80" spans="1:19" ht="109.5" customHeight="1">
      <c r="A80" s="89" t="s">
        <v>74</v>
      </c>
      <c r="B80" s="49"/>
      <c r="C80" s="64">
        <f t="shared" si="10"/>
        <v>6291.14</v>
      </c>
      <c r="D80" s="64">
        <f t="shared" si="11"/>
        <v>6291.14</v>
      </c>
      <c r="E80" s="64">
        <f t="shared" si="12"/>
        <v>100</v>
      </c>
      <c r="F80" s="60">
        <v>6291.14</v>
      </c>
      <c r="G80" s="60">
        <v>6291.14</v>
      </c>
      <c r="H80" s="78"/>
      <c r="I80" s="78"/>
      <c r="J80" s="78"/>
      <c r="K80" s="76"/>
      <c r="L80" s="76"/>
      <c r="M80" s="76"/>
      <c r="N80" s="78"/>
      <c r="O80" s="76"/>
      <c r="P80" s="78"/>
      <c r="Q80" s="76"/>
      <c r="R80" s="76"/>
      <c r="S80" s="76"/>
    </row>
    <row r="81" spans="1:19" ht="124.5" customHeight="1">
      <c r="A81" s="89" t="s">
        <v>75</v>
      </c>
      <c r="B81" s="49"/>
      <c r="C81" s="64">
        <f t="shared" si="10"/>
        <v>6537.6</v>
      </c>
      <c r="D81" s="64">
        <f t="shared" si="11"/>
        <v>6537.6</v>
      </c>
      <c r="E81" s="64">
        <f t="shared" si="12"/>
        <v>100</v>
      </c>
      <c r="F81" s="60"/>
      <c r="G81" s="76"/>
      <c r="H81" s="78"/>
      <c r="I81" s="78"/>
      <c r="J81" s="78"/>
      <c r="K81" s="76"/>
      <c r="L81" s="60">
        <v>6537.6</v>
      </c>
      <c r="M81" s="60">
        <v>6537.6</v>
      </c>
      <c r="N81" s="78"/>
      <c r="O81" s="76"/>
      <c r="P81" s="78"/>
      <c r="Q81" s="76"/>
      <c r="R81" s="76"/>
      <c r="S81" s="76"/>
    </row>
    <row r="82" spans="1:19" ht="145.5" customHeight="1">
      <c r="A82" s="90" t="s">
        <v>76</v>
      </c>
      <c r="B82" s="49"/>
      <c r="C82" s="78"/>
      <c r="D82" s="78"/>
      <c r="E82" s="78"/>
      <c r="F82" s="60"/>
      <c r="G82" s="76"/>
      <c r="H82" s="78"/>
      <c r="I82" s="78"/>
      <c r="J82" s="78"/>
      <c r="K82" s="76"/>
      <c r="L82" s="60">
        <v>18343</v>
      </c>
      <c r="M82" s="60">
        <v>0</v>
      </c>
      <c r="N82" s="78"/>
      <c r="O82" s="76"/>
      <c r="P82" s="78"/>
      <c r="Q82" s="76"/>
      <c r="R82" s="76"/>
      <c r="S82" s="76"/>
    </row>
    <row r="83" spans="1:19" ht="153" customHeight="1">
      <c r="A83" s="91" t="s">
        <v>77</v>
      </c>
      <c r="B83" s="49"/>
      <c r="C83" s="64">
        <f aca="true" t="shared" si="14" ref="C83:C101">F83+H83+J83+L83+N83+P83+R83</f>
        <v>10528.7</v>
      </c>
      <c r="D83" s="64">
        <f aca="true" t="shared" si="15" ref="D83:D101">G83+I83+K83+M83+O83+Q83+S83</f>
        <v>8670.35</v>
      </c>
      <c r="E83" s="64">
        <f aca="true" t="shared" si="16" ref="E83:E101">D83/C83%</f>
        <v>82.349672799111</v>
      </c>
      <c r="F83" s="60">
        <v>10528.7</v>
      </c>
      <c r="G83" s="60">
        <v>8670.35</v>
      </c>
      <c r="H83" s="78"/>
      <c r="I83" s="78"/>
      <c r="J83" s="78"/>
      <c r="K83" s="76"/>
      <c r="L83" s="60"/>
      <c r="M83" s="76"/>
      <c r="N83" s="78"/>
      <c r="O83" s="76"/>
      <c r="P83" s="78"/>
      <c r="Q83" s="76"/>
      <c r="R83" s="76"/>
      <c r="S83" s="76"/>
    </row>
    <row r="84" spans="1:19" ht="120.75" customHeight="1">
      <c r="A84" s="58" t="s">
        <v>78</v>
      </c>
      <c r="B84" s="49"/>
      <c r="C84" s="64">
        <f t="shared" si="14"/>
        <v>1000</v>
      </c>
      <c r="D84" s="64">
        <f t="shared" si="15"/>
        <v>1000</v>
      </c>
      <c r="E84" s="64">
        <f t="shared" si="16"/>
        <v>100</v>
      </c>
      <c r="F84" s="60"/>
      <c r="G84" s="76"/>
      <c r="H84" s="78">
        <v>1000</v>
      </c>
      <c r="I84" s="78">
        <v>1000</v>
      </c>
      <c r="J84" s="78"/>
      <c r="K84" s="76"/>
      <c r="L84" s="60"/>
      <c r="M84" s="76"/>
      <c r="N84" s="78"/>
      <c r="O84" s="76"/>
      <c r="P84" s="78"/>
      <c r="Q84" s="76"/>
      <c r="R84" s="76"/>
      <c r="S84" s="76"/>
    </row>
    <row r="85" spans="1:19" ht="153" customHeight="1">
      <c r="A85" s="82" t="s">
        <v>79</v>
      </c>
      <c r="B85" s="49"/>
      <c r="C85" s="64">
        <f t="shared" si="14"/>
        <v>2000</v>
      </c>
      <c r="D85" s="64">
        <f t="shared" si="15"/>
        <v>2000</v>
      </c>
      <c r="E85" s="64">
        <f t="shared" si="16"/>
        <v>100</v>
      </c>
      <c r="F85" s="60"/>
      <c r="G85" s="76"/>
      <c r="H85" s="78">
        <v>2000</v>
      </c>
      <c r="I85" s="78">
        <v>2000</v>
      </c>
      <c r="J85" s="78"/>
      <c r="K85" s="76"/>
      <c r="L85" s="60"/>
      <c r="M85" s="76"/>
      <c r="N85" s="78"/>
      <c r="O85" s="76"/>
      <c r="P85" s="78"/>
      <c r="Q85" s="76"/>
      <c r="R85" s="76"/>
      <c r="S85" s="76"/>
    </row>
    <row r="86" spans="1:19" ht="153" customHeight="1">
      <c r="A86" s="91" t="s">
        <v>80</v>
      </c>
      <c r="B86" s="49"/>
      <c r="C86" s="64">
        <f t="shared" si="14"/>
        <v>1100</v>
      </c>
      <c r="D86" s="64">
        <f t="shared" si="15"/>
        <v>1100</v>
      </c>
      <c r="E86" s="64">
        <f t="shared" si="16"/>
        <v>100</v>
      </c>
      <c r="F86" s="60"/>
      <c r="G86" s="76"/>
      <c r="H86" s="78">
        <v>1100</v>
      </c>
      <c r="I86" s="78">
        <v>1100</v>
      </c>
      <c r="J86" s="78"/>
      <c r="K86" s="76"/>
      <c r="L86" s="60"/>
      <c r="M86" s="76"/>
      <c r="N86" s="78"/>
      <c r="O86" s="76"/>
      <c r="P86" s="78"/>
      <c r="Q86" s="76"/>
      <c r="R86" s="76"/>
      <c r="S86" s="76"/>
    </row>
    <row r="87" spans="1:19" ht="109.5" customHeight="1">
      <c r="A87" s="91" t="s">
        <v>81</v>
      </c>
      <c r="B87" s="49"/>
      <c r="C87" s="64">
        <f t="shared" si="14"/>
        <v>14250</v>
      </c>
      <c r="D87" s="64">
        <f t="shared" si="15"/>
        <v>650.75</v>
      </c>
      <c r="E87" s="64">
        <f t="shared" si="16"/>
        <v>4.566666666666666</v>
      </c>
      <c r="F87" s="60"/>
      <c r="G87" s="76"/>
      <c r="H87" s="78"/>
      <c r="I87" s="78"/>
      <c r="J87" s="78"/>
      <c r="K87" s="76"/>
      <c r="L87" s="60"/>
      <c r="M87" s="76"/>
      <c r="N87" s="78">
        <v>14250</v>
      </c>
      <c r="O87" s="78">
        <v>650.75</v>
      </c>
      <c r="P87" s="78"/>
      <c r="Q87" s="76"/>
      <c r="R87" s="76"/>
      <c r="S87" s="76"/>
    </row>
    <row r="88" spans="1:19" ht="123" customHeight="1">
      <c r="A88" s="84" t="s">
        <v>82</v>
      </c>
      <c r="B88" s="49"/>
      <c r="C88" s="64">
        <f t="shared" si="14"/>
        <v>61110</v>
      </c>
      <c r="D88" s="64">
        <f t="shared" si="15"/>
        <v>41558.62</v>
      </c>
      <c r="E88" s="64">
        <f t="shared" si="16"/>
        <v>68.00625102274587</v>
      </c>
      <c r="F88" s="60"/>
      <c r="G88" s="76"/>
      <c r="H88" s="78"/>
      <c r="I88" s="78"/>
      <c r="J88" s="78"/>
      <c r="K88" s="76"/>
      <c r="L88" s="60"/>
      <c r="M88" s="76"/>
      <c r="N88" s="78">
        <v>61110</v>
      </c>
      <c r="O88" s="78">
        <v>41558.62</v>
      </c>
      <c r="P88" s="78"/>
      <c r="Q88" s="76"/>
      <c r="R88" s="76"/>
      <c r="S88" s="76"/>
    </row>
    <row r="89" spans="1:19" ht="73.5" customHeight="1">
      <c r="A89" s="81" t="s">
        <v>83</v>
      </c>
      <c r="B89" s="49"/>
      <c r="C89" s="64">
        <f t="shared" si="14"/>
        <v>3977</v>
      </c>
      <c r="D89" s="64">
        <f t="shared" si="15"/>
        <v>0</v>
      </c>
      <c r="E89" s="64">
        <f t="shared" si="16"/>
        <v>0</v>
      </c>
      <c r="F89" s="60">
        <v>3977</v>
      </c>
      <c r="G89" s="60">
        <v>0</v>
      </c>
      <c r="H89" s="78"/>
      <c r="I89" s="78"/>
      <c r="J89" s="78"/>
      <c r="K89" s="76"/>
      <c r="L89" s="60"/>
      <c r="M89" s="76"/>
      <c r="N89" s="78"/>
      <c r="O89" s="76"/>
      <c r="P89" s="78"/>
      <c r="Q89" s="76"/>
      <c r="R89" s="76"/>
      <c r="S89" s="76"/>
    </row>
    <row r="90" spans="1:19" ht="185.25" customHeight="1">
      <c r="A90" s="82" t="s">
        <v>84</v>
      </c>
      <c r="B90" s="49"/>
      <c r="C90" s="64">
        <f t="shared" si="14"/>
        <v>4140</v>
      </c>
      <c r="D90" s="64">
        <f t="shared" si="15"/>
        <v>0</v>
      </c>
      <c r="E90" s="64">
        <f t="shared" si="16"/>
        <v>0</v>
      </c>
      <c r="F90" s="60">
        <v>4140</v>
      </c>
      <c r="G90" s="60">
        <v>0</v>
      </c>
      <c r="H90" s="78"/>
      <c r="I90" s="78"/>
      <c r="J90" s="78"/>
      <c r="K90" s="76"/>
      <c r="L90" s="60"/>
      <c r="M90" s="76"/>
      <c r="N90" s="78"/>
      <c r="O90" s="76"/>
      <c r="P90" s="78"/>
      <c r="Q90" s="76"/>
      <c r="R90" s="76"/>
      <c r="S90" s="76"/>
    </row>
    <row r="91" spans="1:19" ht="185.25" customHeight="1">
      <c r="A91" s="82" t="s">
        <v>0</v>
      </c>
      <c r="B91" s="49"/>
      <c r="C91" s="64">
        <f t="shared" si="14"/>
        <v>3901</v>
      </c>
      <c r="D91" s="64">
        <f t="shared" si="15"/>
        <v>0</v>
      </c>
      <c r="E91" s="64">
        <f t="shared" si="16"/>
        <v>0</v>
      </c>
      <c r="F91" s="60">
        <v>3901</v>
      </c>
      <c r="G91" s="60">
        <v>0</v>
      </c>
      <c r="H91" s="78"/>
      <c r="I91" s="78"/>
      <c r="J91" s="78"/>
      <c r="K91" s="76"/>
      <c r="L91" s="60"/>
      <c r="M91" s="76"/>
      <c r="N91" s="78"/>
      <c r="O91" s="76"/>
      <c r="P91" s="78"/>
      <c r="Q91" s="76"/>
      <c r="R91" s="76"/>
      <c r="S91" s="76"/>
    </row>
    <row r="92" spans="1:19" ht="60" customHeight="1">
      <c r="A92" s="82" t="s">
        <v>1</v>
      </c>
      <c r="B92" s="49"/>
      <c r="C92" s="64">
        <f t="shared" si="14"/>
        <v>4630</v>
      </c>
      <c r="D92" s="64">
        <f t="shared" si="15"/>
        <v>4630</v>
      </c>
      <c r="E92" s="64">
        <f t="shared" si="16"/>
        <v>100</v>
      </c>
      <c r="F92" s="60"/>
      <c r="G92" s="76"/>
      <c r="H92" s="78"/>
      <c r="I92" s="78"/>
      <c r="J92" s="78"/>
      <c r="K92" s="76"/>
      <c r="L92" s="60"/>
      <c r="M92" s="76"/>
      <c r="N92" s="78"/>
      <c r="O92" s="76"/>
      <c r="P92" s="78">
        <v>4630</v>
      </c>
      <c r="Q92" s="78">
        <v>4630</v>
      </c>
      <c r="R92" s="76"/>
      <c r="S92" s="76"/>
    </row>
    <row r="93" spans="1:19" ht="108.75" customHeight="1">
      <c r="A93" s="58" t="s">
        <v>2</v>
      </c>
      <c r="B93" s="49"/>
      <c r="C93" s="64">
        <f t="shared" si="14"/>
        <v>101624</v>
      </c>
      <c r="D93" s="64">
        <f t="shared" si="15"/>
        <v>101615.95999999999</v>
      </c>
      <c r="E93" s="64">
        <f t="shared" si="16"/>
        <v>99.99208848303549</v>
      </c>
      <c r="F93" s="60"/>
      <c r="G93" s="76"/>
      <c r="H93" s="78"/>
      <c r="I93" s="78"/>
      <c r="J93" s="64">
        <f>J94+J95</f>
        <v>101624</v>
      </c>
      <c r="K93" s="64">
        <f>K94+K95</f>
        <v>101615.95999999999</v>
      </c>
      <c r="L93" s="60"/>
      <c r="M93" s="76"/>
      <c r="N93" s="78"/>
      <c r="O93" s="76"/>
      <c r="P93" s="78"/>
      <c r="Q93" s="76"/>
      <c r="R93" s="76"/>
      <c r="S93" s="76"/>
    </row>
    <row r="94" spans="1:19" ht="60" customHeight="1">
      <c r="A94" s="58" t="s">
        <v>3</v>
      </c>
      <c r="B94" s="49"/>
      <c r="C94" s="78">
        <f t="shared" si="14"/>
        <v>63753.3</v>
      </c>
      <c r="D94" s="78">
        <f t="shared" si="15"/>
        <v>63745.28</v>
      </c>
      <c r="E94" s="78">
        <f t="shared" si="16"/>
        <v>99.98742025902972</v>
      </c>
      <c r="F94" s="60"/>
      <c r="G94" s="76"/>
      <c r="H94" s="78"/>
      <c r="I94" s="78"/>
      <c r="J94" s="78">
        <v>63753.3</v>
      </c>
      <c r="K94" s="78">
        <v>63745.28</v>
      </c>
      <c r="L94" s="60"/>
      <c r="M94" s="76"/>
      <c r="N94" s="78"/>
      <c r="O94" s="76"/>
      <c r="P94" s="78"/>
      <c r="Q94" s="76"/>
      <c r="R94" s="76"/>
      <c r="S94" s="76"/>
    </row>
    <row r="95" spans="1:19" ht="60" customHeight="1">
      <c r="A95" s="58" t="s">
        <v>4</v>
      </c>
      <c r="B95" s="49"/>
      <c r="C95" s="78">
        <f t="shared" si="14"/>
        <v>37870.7</v>
      </c>
      <c r="D95" s="78">
        <f t="shared" si="15"/>
        <v>37870.68</v>
      </c>
      <c r="E95" s="78">
        <f t="shared" si="16"/>
        <v>99.99994718872374</v>
      </c>
      <c r="F95" s="60"/>
      <c r="G95" s="76"/>
      <c r="H95" s="78"/>
      <c r="I95" s="78"/>
      <c r="J95" s="78">
        <v>37870.7</v>
      </c>
      <c r="K95" s="78">
        <v>37870.68</v>
      </c>
      <c r="L95" s="60"/>
      <c r="M95" s="76"/>
      <c r="N95" s="78"/>
      <c r="O95" s="76"/>
      <c r="P95" s="78"/>
      <c r="Q95" s="76"/>
      <c r="R95" s="76"/>
      <c r="S95" s="76"/>
    </row>
    <row r="96" spans="1:19" ht="145.5" customHeight="1">
      <c r="A96" s="82" t="s">
        <v>66</v>
      </c>
      <c r="B96" s="55"/>
      <c r="C96" s="64">
        <f t="shared" si="14"/>
        <v>33715</v>
      </c>
      <c r="D96" s="64">
        <f t="shared" si="15"/>
        <v>33404.59</v>
      </c>
      <c r="E96" s="64">
        <f t="shared" si="16"/>
        <v>99.0793118789856</v>
      </c>
      <c r="F96" s="34"/>
      <c r="G96" s="34"/>
      <c r="H96" s="60">
        <v>33715</v>
      </c>
      <c r="I96" s="60">
        <v>33404.59</v>
      </c>
      <c r="J96" s="34"/>
      <c r="K96" s="34"/>
      <c r="L96" s="34"/>
      <c r="M96" s="34"/>
      <c r="N96" s="34"/>
      <c r="O96" s="34"/>
      <c r="P96" s="41"/>
      <c r="Q96" s="41"/>
      <c r="R96" s="34"/>
      <c r="S96" s="34"/>
    </row>
    <row r="97" spans="1:19" ht="137.25" customHeight="1">
      <c r="A97" s="58" t="s">
        <v>69</v>
      </c>
      <c r="B97" s="55"/>
      <c r="C97" s="64">
        <f t="shared" si="14"/>
        <v>152</v>
      </c>
      <c r="D97" s="64">
        <f t="shared" si="15"/>
        <v>88.67</v>
      </c>
      <c r="E97" s="64">
        <f t="shared" si="16"/>
        <v>58.33552631578947</v>
      </c>
      <c r="F97" s="34"/>
      <c r="G97" s="34"/>
      <c r="H97" s="41">
        <v>152</v>
      </c>
      <c r="I97" s="41">
        <v>88.67</v>
      </c>
      <c r="J97" s="34"/>
      <c r="K97" s="34"/>
      <c r="L97" s="34"/>
      <c r="M97" s="34"/>
      <c r="N97" s="34"/>
      <c r="O97" s="34"/>
      <c r="P97" s="41"/>
      <c r="Q97" s="41"/>
      <c r="R97" s="34"/>
      <c r="S97" s="34"/>
    </row>
    <row r="98" spans="1:19" ht="39" customHeight="1">
      <c r="A98" s="92" t="s">
        <v>5</v>
      </c>
      <c r="B98" s="74"/>
      <c r="C98" s="72">
        <f t="shared" si="14"/>
        <v>12371</v>
      </c>
      <c r="D98" s="72">
        <f t="shared" si="15"/>
        <v>2979.37</v>
      </c>
      <c r="E98" s="72">
        <f t="shared" si="16"/>
        <v>24.083501737935496</v>
      </c>
      <c r="F98" s="72">
        <f>SUM(F99:F100)</f>
        <v>0</v>
      </c>
      <c r="G98" s="72">
        <f aca="true" t="shared" si="17" ref="G98:S98">SUM(G99:G100)</f>
        <v>0</v>
      </c>
      <c r="H98" s="72">
        <f t="shared" si="17"/>
        <v>2060</v>
      </c>
      <c r="I98" s="72">
        <f t="shared" si="17"/>
        <v>2060</v>
      </c>
      <c r="J98" s="72">
        <f t="shared" si="17"/>
        <v>0</v>
      </c>
      <c r="K98" s="72">
        <f t="shared" si="17"/>
        <v>0</v>
      </c>
      <c r="L98" s="72">
        <f t="shared" si="17"/>
        <v>0</v>
      </c>
      <c r="M98" s="72">
        <f t="shared" si="17"/>
        <v>0</v>
      </c>
      <c r="N98" s="72">
        <f t="shared" si="17"/>
        <v>135</v>
      </c>
      <c r="O98" s="72">
        <f t="shared" si="17"/>
        <v>135</v>
      </c>
      <c r="P98" s="72">
        <f t="shared" si="17"/>
        <v>800</v>
      </c>
      <c r="Q98" s="72">
        <f t="shared" si="17"/>
        <v>784.37</v>
      </c>
      <c r="R98" s="72">
        <f t="shared" si="17"/>
        <v>9376</v>
      </c>
      <c r="S98" s="72">
        <f t="shared" si="17"/>
        <v>0</v>
      </c>
    </row>
    <row r="99" spans="1:19" ht="125.25" customHeight="1">
      <c r="A99" s="93" t="s">
        <v>6</v>
      </c>
      <c r="B99" s="55"/>
      <c r="C99" s="64">
        <f t="shared" si="14"/>
        <v>9376</v>
      </c>
      <c r="D99" s="64">
        <f t="shared" si="15"/>
        <v>0</v>
      </c>
      <c r="E99" s="64">
        <f t="shared" si="16"/>
        <v>0</v>
      </c>
      <c r="F99" s="34"/>
      <c r="G99" s="34"/>
      <c r="H99" s="41"/>
      <c r="I99" s="41"/>
      <c r="J99" s="34"/>
      <c r="K99" s="34"/>
      <c r="L99" s="34"/>
      <c r="M99" s="34"/>
      <c r="N99" s="34"/>
      <c r="O99" s="34"/>
      <c r="P99" s="41"/>
      <c r="Q99" s="41"/>
      <c r="R99" s="41">
        <v>9376</v>
      </c>
      <c r="S99" s="41">
        <v>0</v>
      </c>
    </row>
    <row r="100" spans="1:19" ht="73.5" customHeight="1">
      <c r="A100" s="93" t="s">
        <v>7</v>
      </c>
      <c r="B100" s="55"/>
      <c r="C100" s="64">
        <f t="shared" si="14"/>
        <v>2995</v>
      </c>
      <c r="D100" s="64">
        <f t="shared" si="15"/>
        <v>2979.37</v>
      </c>
      <c r="E100" s="64">
        <f t="shared" si="16"/>
        <v>99.47813021702838</v>
      </c>
      <c r="F100" s="34"/>
      <c r="G100" s="34"/>
      <c r="H100" s="41">
        <v>2060</v>
      </c>
      <c r="I100" s="41">
        <v>2060</v>
      </c>
      <c r="J100" s="34"/>
      <c r="K100" s="34"/>
      <c r="L100" s="34"/>
      <c r="M100" s="34"/>
      <c r="N100" s="41">
        <v>135</v>
      </c>
      <c r="O100" s="41">
        <v>135</v>
      </c>
      <c r="P100" s="41">
        <v>800</v>
      </c>
      <c r="Q100" s="41">
        <v>784.37</v>
      </c>
      <c r="R100" s="41"/>
      <c r="S100" s="41"/>
    </row>
    <row r="101" spans="1:19" ht="30" customHeight="1">
      <c r="A101" s="79" t="s">
        <v>17</v>
      </c>
      <c r="B101" s="50"/>
      <c r="C101" s="72">
        <f t="shared" si="14"/>
        <v>1714091.26</v>
      </c>
      <c r="D101" s="72">
        <f t="shared" si="15"/>
        <v>1596074.33</v>
      </c>
      <c r="E101" s="72">
        <f t="shared" si="16"/>
        <v>93.11489809474905</v>
      </c>
      <c r="F101" s="73">
        <f>F23+F62+F98</f>
        <v>56073.79</v>
      </c>
      <c r="G101" s="73">
        <f aca="true" t="shared" si="18" ref="G101:S101">G23+G62+G98</f>
        <v>39857.66</v>
      </c>
      <c r="H101" s="73">
        <f t="shared" si="18"/>
        <v>1091535.75</v>
      </c>
      <c r="I101" s="73">
        <f t="shared" si="18"/>
        <v>1059785.6100000003</v>
      </c>
      <c r="J101" s="73">
        <f t="shared" si="18"/>
        <v>348665.2</v>
      </c>
      <c r="K101" s="73">
        <f t="shared" si="18"/>
        <v>341110.62</v>
      </c>
      <c r="L101" s="73">
        <f t="shared" si="18"/>
        <v>110731.42</v>
      </c>
      <c r="M101" s="73">
        <f t="shared" si="18"/>
        <v>91036.15</v>
      </c>
      <c r="N101" s="73">
        <f t="shared" si="18"/>
        <v>80578.6</v>
      </c>
      <c r="O101" s="73">
        <f t="shared" si="18"/>
        <v>47427.97</v>
      </c>
      <c r="P101" s="73">
        <f t="shared" si="18"/>
        <v>10970.5</v>
      </c>
      <c r="Q101" s="73">
        <f t="shared" si="18"/>
        <v>10954.87</v>
      </c>
      <c r="R101" s="73">
        <f t="shared" si="18"/>
        <v>15536</v>
      </c>
      <c r="S101" s="73">
        <f t="shared" si="18"/>
        <v>5901.45</v>
      </c>
    </row>
    <row r="102" spans="1:19" ht="15" customHeight="1">
      <c r="A102" s="23"/>
      <c r="B102" s="3"/>
      <c r="C102" s="22"/>
      <c r="D102" s="22"/>
      <c r="E102" s="22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</sheetData>
  <sheetProtection/>
  <mergeCells count="12">
    <mergeCell ref="R16:S16"/>
    <mergeCell ref="F16:G16"/>
    <mergeCell ref="H16:I16"/>
    <mergeCell ref="J16:K16"/>
    <mergeCell ref="A9:S9"/>
    <mergeCell ref="A10:A11"/>
    <mergeCell ref="A18:A21"/>
    <mergeCell ref="C15:E16"/>
    <mergeCell ref="F15:S15"/>
    <mergeCell ref="L16:M16"/>
    <mergeCell ref="N16:O16"/>
    <mergeCell ref="P16:Q16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2014-02-24T06:58:00Z</cp:lastPrinted>
  <dcterms:created xsi:type="dcterms:W3CDTF">2006-09-20T04:39:57Z</dcterms:created>
  <dcterms:modified xsi:type="dcterms:W3CDTF">2014-06-06T08:39:26Z</dcterms:modified>
  <cp:category/>
  <cp:version/>
  <cp:contentType/>
  <cp:contentStatus/>
</cp:coreProperties>
</file>