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9240" activeTab="0"/>
  </bookViews>
  <sheets>
    <sheet name="Мероприятия" sheetId="1" r:id="rId1"/>
    <sheet name="Лист3" sheetId="2" r:id="rId2"/>
  </sheets>
  <definedNames>
    <definedName name="Par488" localSheetId="0">'Мероприятия'!#REF!</definedName>
  </definedNames>
  <calcPr fullCalcOnLoad="1"/>
</workbook>
</file>

<file path=xl/sharedStrings.xml><?xml version="1.0" encoding="utf-8"?>
<sst xmlns="http://schemas.openxmlformats.org/spreadsheetml/2006/main" count="147" uniqueCount="86">
  <si>
    <t>Объем финансирования по годам (тыс. руб.)</t>
  </si>
  <si>
    <t xml:space="preserve">2015 год       </t>
  </si>
  <si>
    <t xml:space="preserve">2016 год  </t>
  </si>
  <si>
    <t xml:space="preserve">2017 год  </t>
  </si>
  <si>
    <t xml:space="preserve">2018 год  </t>
  </si>
  <si>
    <t xml:space="preserve">2019 год </t>
  </si>
  <si>
    <t>2015-2019</t>
  </si>
  <si>
    <t>Перечень стандартных процедур, обеспечивающих выполнение мероприятия, с указанием предельных сроков их исполнения</t>
  </si>
  <si>
    <t>№ п/п</t>
  </si>
  <si>
    <t xml:space="preserve">Средства      
бюджета      
городского округа Электросталь   
Московской    
области
</t>
  </si>
  <si>
    <t>Разрешение спорных вопросов  нормативно-правового характера с участием судебно-правовых органов</t>
  </si>
  <si>
    <t>Мероприятие 1. 
Финансовое и материально-техническое обеспечение деятельности Администрации</t>
  </si>
  <si>
    <t>Мероприятие 2. Организационное обеспечение деятельности Администрации</t>
  </si>
  <si>
    <t>Мероприятие 1.
Финансовое и материально-техническое обеспечение деятельности Аварийно-спасательной службы</t>
  </si>
  <si>
    <t>Мероприятие 3.
Финансовое и материально-техническое обеспечение деятельности МКУ "Многофункциональный центр предоставления государственных услуг Московской области"</t>
  </si>
  <si>
    <t>Средства      
бюджета      
городского округа Электросталь   
Московской    
области</t>
  </si>
  <si>
    <t>Оплата госпошлин, судебных издержек, экспертиз</t>
  </si>
  <si>
    <t>Итого</t>
  </si>
  <si>
    <t>Средства      
бюджета       
Московской    
области</t>
  </si>
  <si>
    <t>1.1.</t>
  </si>
  <si>
    <t>1.</t>
  </si>
  <si>
    <t>2.</t>
  </si>
  <si>
    <t>2.2.</t>
  </si>
  <si>
    <t>1. Оплата труда, начисления на выплаты по оплате труда (ежемесячно). 
2. Уплата налогов в порядке, установленном законодательством. 
3. Проведение процедур закупок для нужд учреждения.</t>
  </si>
  <si>
    <t xml:space="preserve">Источники     
финанси-рования
</t>
  </si>
  <si>
    <t>Управление бухгалтерского учета и контроля</t>
  </si>
  <si>
    <t>Финансовое и материально-техническое обеспечение деятельности Военно-учетного стола</t>
  </si>
  <si>
    <t>Финансовое и материально-техническое обеспечение деятельности Комиссии по делам несовершеннолетних</t>
  </si>
  <si>
    <t xml:space="preserve">Финансовое обеспечение организации и проведения мероприятий в рамках решения общегосударственных вопросов </t>
  </si>
  <si>
    <t>Финансовое обеспечение  организации и проведения выборов</t>
  </si>
  <si>
    <t>Управление бухгалтерского учета и контроля,
Экономическое управление</t>
  </si>
  <si>
    <t>Управление правового обеспечения и кадровой политики Администрации</t>
  </si>
  <si>
    <t xml:space="preserve">Рациональное использование бюджетных средств по исполнению обязательств Администрации городского округа
</t>
  </si>
  <si>
    <t>Рациональное использование бюджетных средств по исполнению обязательств Администрации городского округа</t>
  </si>
  <si>
    <t>Ежегодная уплата членских взносов в Совет муниципальных образований Московской области</t>
  </si>
  <si>
    <t>Уплата членских взносов городского округа Электросталь в общества и ассоциации.</t>
  </si>
  <si>
    <t>Мероприятие 2.
Финансовое и материально-техническое обеспечение деятельности МКУ "Центр по рекламе и информации городского округа Электросталь Московской области"</t>
  </si>
  <si>
    <t>Всего по программе</t>
  </si>
  <si>
    <t>Средства бюджета Московской области</t>
  </si>
  <si>
    <t>Средства федерального бюджета</t>
  </si>
  <si>
    <t>Средства      
бюджета      
Московской    
области</t>
  </si>
  <si>
    <t>Отдел по мобилизационной работе и режиму секретности Администрации</t>
  </si>
  <si>
    <t>Задача 1. 
Обеспечение деятельности Администрации городского округа Электросталь Московской области</t>
  </si>
  <si>
    <t>2.1.</t>
  </si>
  <si>
    <t>2.3.</t>
  </si>
  <si>
    <t xml:space="preserve">Задача 2. 
Обеспечение деятельности организаций и учреждений, подведомственных Администрации городского округа Электросталь </t>
  </si>
  <si>
    <t>1. Оплата труда, начисления на выплаты по оплате труда (ежемесячно). 
2. Уплата налогов в порядке, установленном законодательством. 
3. Проведение процедур закупок для нужд подразделения.</t>
  </si>
  <si>
    <t>Финансовое и материально-техническое обеспечение деятельности Архивного отдела Управления бухгалтерского учета и контроля</t>
  </si>
  <si>
    <t>1.1.1.</t>
  </si>
  <si>
    <t>1.1.2.</t>
  </si>
  <si>
    <t>1.1.3.</t>
  </si>
  <si>
    <t>1.1.4.</t>
  </si>
  <si>
    <t>1. Обеспечение денежным содержа-нием сотрудников Администрации не реже двух раз в месяц в течение года.
2.Обеспечение сво-евременного пере-числения средств во внебюджетные фонды РФ на основании установленных зако-нодательством сроков.
3. Заключение дого-воров и госконтрак-тов в соответствии с законодательством РФ на основании плана закупок.
4. Расчет и своевре-менная уплата налога на имущество орган-изаций на основании сроков, установлен-ных законодательны-ми актами.
5. Оплата комманди-ровочных и предста-вительских расходов.
6. Выплата пенсий муниципальным служащим, ежемесячно.</t>
  </si>
  <si>
    <t>1.2.</t>
  </si>
  <si>
    <t>1.2.1.</t>
  </si>
  <si>
    <t>1.2.2.</t>
  </si>
  <si>
    <t>1.2.3.</t>
  </si>
  <si>
    <t>1.3.</t>
  </si>
  <si>
    <t>1.3.1.</t>
  </si>
  <si>
    <t>1.4.</t>
  </si>
  <si>
    <t xml:space="preserve">Результаты  
выполнения  
мероприятий 
подпрограммы
</t>
  </si>
  <si>
    <t xml:space="preserve">Ответственный
за выполнение
мероприятия  
подпрограммы
</t>
  </si>
  <si>
    <t>Мероприятия по реализации подпрограммы</t>
  </si>
  <si>
    <t>Перечень мероприятий подпрограммы 
"Обеспечивающая подпрограмма" муниципальной программы городского округа Электросталь Московской области 
"Повышение эффективности деятельности органов местного самоуправления 
городского округа Электросталь Московской области" на 2015-2019 годы</t>
  </si>
  <si>
    <t xml:space="preserve">Срок       
исполнения 
мероприя-тия
</t>
  </si>
  <si>
    <t>Объем финансирования мероприятия в текущем финансовом году (тыс. руб.)</t>
  </si>
  <si>
    <t>1.2.4.</t>
  </si>
  <si>
    <t xml:space="preserve">Экономическое управление </t>
  </si>
  <si>
    <t>В пределах средств, предусмотренных мунципальной программой 
"Развитие системы образования городского округа Электросталь"</t>
  </si>
  <si>
    <t>В пределах средств, предусмотренных мунципальной программой 
"Снижение административных барьеров, повышение качества и доступности предоставления государственных и муниципальных услуг, в том числе на базе муниципального казенного учреждения «Многофункциональный центр предоставления государственных и муниципальных услуг городского округа Электросталь Московской области»</t>
  </si>
  <si>
    <t>1. Награждение нагрудными знаками, благодарственными письмами, грамотами жителей города Электросталь, достигших высоких результатов в разных сферах деятельности.
2. Содержание общественной приемной Главы городского округа Электросталь
3. Содержание общественной палаты города.
4. Расходы на символику.</t>
  </si>
  <si>
    <t>с Электростальским отделом Ногинского филиала ГУП МО "МОБТИ" на изготовление справок об инвентаризационной стоимости объектов недвижимости, расположенных в многоквартирных жилых домах и поставленных на первичный государственный учет без проведения технической инвентаризации</t>
  </si>
  <si>
    <t xml:space="preserve">Мероприятие 3.
Нормативно-правовое обеспечение деятельности Администрации </t>
  </si>
  <si>
    <t>Мероприятие 4. 
Мероприятия по мобилизационной подготовке экономики</t>
  </si>
  <si>
    <t>Средства      
бюджета      
Московской    
области (субвенция)</t>
  </si>
  <si>
    <t>Финансовое и материально-техническое обеспечение деятельности Администрации 
(за исключением Военно-учетного стола, Архивного отдела Управления бухгалтерского учета и контроля, Комиссии по делам несовершеннолет-них)</t>
  </si>
  <si>
    <t xml:space="preserve">с Отделом статистики г.о. Электросталь на предоставление статистических показателей, характеризующих состояние экономики и социальной сферы городского округа Электросталь Московской области           </t>
  </si>
  <si>
    <t>1. Заключение муниципального контракта с Электростальским отделом Ногинского филиала ГУП МО "МОБТИ".
Срок - III-IV квартал.
2. Контроль за предоставлением  сведений -III-IV.
3. Направление полученных сведений в ИФНС по г. Электростали.</t>
  </si>
  <si>
    <t>1. Заключение муниципального контракта с Отделом статистики по г.о.Электросталь.
Срок - 28 февраля.
2. Контроль за предоставлением статистических сведений -в течение финансового года.
3. Использование представленных сведений в работе.</t>
  </si>
  <si>
    <t xml:space="preserve">1. Оплата труда, начисления на выплаты по оплате труда (ежемесячно). 
2. Уплата налогов в порядке, установленном законодательством.
3. Оплата транспортных расходов. </t>
  </si>
  <si>
    <t>Заключение муниципальных контрактов на предоставление услуг, необходимых для эффективной деятельности 
Администрации</t>
  </si>
  <si>
    <t xml:space="preserve">Всего 
(тыс. руб.)
</t>
  </si>
  <si>
    <t>"Приложение № 1
к подпрограмме "Обеспечивающая подпрограмма" муниципальной программы городского округа Электросталь Московской области 
"Повышение эффективности деятельности органов местного самоуправления городского округа Электросталь Московской области"</t>
  </si>
  <si>
    <t>".</t>
  </si>
  <si>
    <t>Средства      
федерального бюджета</t>
  </si>
  <si>
    <t>Приложение №10
к изменениям, которые вносятся в муниципальную программу «Повышение эффективности деятельности органов местного самоуправления городского округа Электросталь Московской области» на 2015-2019 годы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</si>
</sst>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"/>
    <numFmt numFmtId="179" formatCode="0.0000"/>
    <numFmt numFmtId="180" formatCode="#,##0.0"/>
  </numFmts>
  <fonts count="44">
    <font>
      <sz val="10"/>
      <name val="Arial Cyr"/>
      <family val="0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sz val="9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7"/>
      <name val="Times New Roman"/>
      <family val="1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4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top"/>
    </xf>
    <xf numFmtId="0" fontId="1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top"/>
    </xf>
    <xf numFmtId="0" fontId="9" fillId="0" borderId="0" xfId="0" applyFont="1" applyFill="1" applyAlignment="1">
      <alignment/>
    </xf>
    <xf numFmtId="0" fontId="4" fillId="0" borderId="0" xfId="0" applyFont="1" applyFill="1" applyAlignment="1">
      <alignment horizontal="right" vertical="center"/>
    </xf>
    <xf numFmtId="180" fontId="6" fillId="33" borderId="10" xfId="0" applyNumberFormat="1" applyFont="1" applyFill="1" applyBorder="1" applyAlignment="1">
      <alignment horizontal="center" vertical="top"/>
    </xf>
    <xf numFmtId="0" fontId="1" fillId="33" borderId="10" xfId="0" applyFont="1" applyFill="1" applyBorder="1" applyAlignment="1">
      <alignment horizontal="left" vertical="top" wrapText="1"/>
    </xf>
    <xf numFmtId="0" fontId="4" fillId="33" borderId="0" xfId="0" applyFont="1" applyFill="1" applyAlignment="1">
      <alignment horizontal="center" vertical="center"/>
    </xf>
    <xf numFmtId="180" fontId="4" fillId="33" borderId="10" xfId="0" applyNumberFormat="1" applyFont="1" applyFill="1" applyBorder="1" applyAlignment="1">
      <alignment horizontal="center" vertical="top"/>
    </xf>
    <xf numFmtId="0" fontId="4" fillId="33" borderId="10" xfId="0" applyFont="1" applyFill="1" applyBorder="1" applyAlignment="1">
      <alignment horizontal="left" vertical="top"/>
    </xf>
    <xf numFmtId="0" fontId="4" fillId="33" borderId="0" xfId="0" applyFont="1" applyFill="1" applyAlignment="1">
      <alignment horizontal="left" vertical="center"/>
    </xf>
    <xf numFmtId="0" fontId="1" fillId="33" borderId="11" xfId="0" applyFont="1" applyFill="1" applyBorder="1" applyAlignment="1">
      <alignment horizontal="left" vertical="top" wrapText="1"/>
    </xf>
    <xf numFmtId="0" fontId="4" fillId="33" borderId="11" xfId="0" applyFont="1" applyFill="1" applyBorder="1" applyAlignment="1">
      <alignment horizontal="left" vertical="center" wrapText="1"/>
    </xf>
    <xf numFmtId="14" fontId="1" fillId="33" borderId="11" xfId="0" applyNumberFormat="1" applyFont="1" applyFill="1" applyBorder="1" applyAlignment="1">
      <alignment vertical="top"/>
    </xf>
    <xf numFmtId="0" fontId="4" fillId="33" borderId="11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center" wrapText="1"/>
    </xf>
    <xf numFmtId="14" fontId="1" fillId="33" borderId="11" xfId="0" applyNumberFormat="1" applyFont="1" applyFill="1" applyBorder="1" applyAlignment="1">
      <alignment horizontal="center" vertical="top"/>
    </xf>
    <xf numFmtId="0" fontId="4" fillId="33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vertical="top" wrapText="1"/>
    </xf>
    <xf numFmtId="180" fontId="6" fillId="33" borderId="10" xfId="0" applyNumberFormat="1" applyFont="1" applyFill="1" applyBorder="1" applyAlignment="1">
      <alignment horizontal="center" vertical="top" wrapText="1"/>
    </xf>
    <xf numFmtId="14" fontId="1" fillId="33" borderId="10" xfId="0" applyNumberFormat="1" applyFont="1" applyFill="1" applyBorder="1" applyAlignment="1">
      <alignment horizontal="center" vertical="top"/>
    </xf>
    <xf numFmtId="0" fontId="1" fillId="33" borderId="10" xfId="0" applyFont="1" applyFill="1" applyBorder="1" applyAlignment="1">
      <alignment horizontal="left" vertical="center"/>
    </xf>
    <xf numFmtId="0" fontId="1" fillId="33" borderId="10" xfId="0" applyFont="1" applyFill="1" applyBorder="1" applyAlignment="1">
      <alignment horizontal="left" vertical="center" wrapText="1"/>
    </xf>
    <xf numFmtId="0" fontId="1" fillId="33" borderId="0" xfId="0" applyFont="1" applyFill="1" applyAlignment="1">
      <alignment horizontal="center" vertical="top"/>
    </xf>
    <xf numFmtId="0" fontId="1" fillId="33" borderId="0" xfId="0" applyFont="1" applyFill="1" applyAlignment="1">
      <alignment horizontal="center" vertical="center"/>
    </xf>
    <xf numFmtId="3" fontId="4" fillId="33" borderId="0" xfId="0" applyNumberFormat="1" applyFont="1" applyFill="1" applyAlignment="1">
      <alignment horizontal="center" vertical="center"/>
    </xf>
    <xf numFmtId="0" fontId="4" fillId="33" borderId="0" xfId="0" applyFont="1" applyFill="1" applyAlignment="1">
      <alignment horizontal="right" vertical="center"/>
    </xf>
    <xf numFmtId="180" fontId="4" fillId="33" borderId="0" xfId="0" applyNumberFormat="1" applyFont="1" applyFill="1" applyAlignment="1">
      <alignment horizontal="center" vertical="center"/>
    </xf>
    <xf numFmtId="0" fontId="4" fillId="33" borderId="0" xfId="0" applyFont="1" applyFill="1" applyAlignment="1">
      <alignment horizontal="center" vertical="top"/>
    </xf>
    <xf numFmtId="0" fontId="4" fillId="33" borderId="11" xfId="0" applyFont="1" applyFill="1" applyBorder="1" applyAlignment="1">
      <alignment horizontal="center" vertical="top" wrapText="1"/>
    </xf>
    <xf numFmtId="0" fontId="1" fillId="33" borderId="11" xfId="0" applyFont="1" applyFill="1" applyBorder="1" applyAlignment="1">
      <alignment horizontal="center" vertical="top"/>
    </xf>
    <xf numFmtId="0" fontId="4" fillId="33" borderId="11" xfId="0" applyFont="1" applyFill="1" applyBorder="1" applyAlignment="1">
      <alignment horizontal="left" vertical="top" wrapText="1"/>
    </xf>
    <xf numFmtId="0" fontId="1" fillId="33" borderId="10" xfId="0" applyFont="1" applyFill="1" applyBorder="1" applyAlignment="1">
      <alignment horizontal="center" vertical="top"/>
    </xf>
    <xf numFmtId="0" fontId="4" fillId="33" borderId="10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top"/>
    </xf>
    <xf numFmtId="0" fontId="1" fillId="33" borderId="10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/>
    </xf>
    <xf numFmtId="0" fontId="4" fillId="33" borderId="11" xfId="0" applyFont="1" applyFill="1" applyBorder="1" applyAlignment="1">
      <alignment horizontal="center" vertical="top" wrapText="1"/>
    </xf>
    <xf numFmtId="0" fontId="4" fillId="33" borderId="12" xfId="0" applyFont="1" applyFill="1" applyBorder="1" applyAlignment="1">
      <alignment horizontal="center" vertical="top" wrapText="1"/>
    </xf>
    <xf numFmtId="0" fontId="1" fillId="33" borderId="11" xfId="0" applyFont="1" applyFill="1" applyBorder="1" applyAlignment="1">
      <alignment horizontal="center" vertical="top"/>
    </xf>
    <xf numFmtId="0" fontId="1" fillId="33" borderId="12" xfId="0" applyFont="1" applyFill="1" applyBorder="1" applyAlignment="1">
      <alignment horizontal="center" vertical="top"/>
    </xf>
    <xf numFmtId="0" fontId="1" fillId="33" borderId="13" xfId="0" applyFont="1" applyFill="1" applyBorder="1" applyAlignment="1">
      <alignment horizontal="center" vertical="top"/>
    </xf>
    <xf numFmtId="0" fontId="4" fillId="33" borderId="11" xfId="0" applyFont="1" applyFill="1" applyBorder="1" applyAlignment="1">
      <alignment horizontal="left" vertical="top" wrapText="1"/>
    </xf>
    <xf numFmtId="0" fontId="4" fillId="33" borderId="12" xfId="0" applyFont="1" applyFill="1" applyBorder="1" applyAlignment="1">
      <alignment horizontal="left" vertical="top" wrapText="1"/>
    </xf>
    <xf numFmtId="0" fontId="4" fillId="33" borderId="13" xfId="0" applyFont="1" applyFill="1" applyBorder="1" applyAlignment="1">
      <alignment horizontal="left" vertical="top" wrapText="1"/>
    </xf>
    <xf numFmtId="0" fontId="4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vertical="top"/>
    </xf>
    <xf numFmtId="0" fontId="4" fillId="33" borderId="10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top" wrapText="1"/>
    </xf>
    <xf numFmtId="0" fontId="1" fillId="33" borderId="13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top"/>
    </xf>
    <xf numFmtId="0" fontId="7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7"/>
  <sheetViews>
    <sheetView tabSelected="1" zoomScalePageLayoutView="0" workbookViewId="0" topLeftCell="A1">
      <selection activeCell="K1" sqref="K1:N1"/>
    </sheetView>
  </sheetViews>
  <sheetFormatPr defaultColWidth="9.00390625" defaultRowHeight="12.75"/>
  <cols>
    <col min="1" max="1" width="4.125" style="2" customWidth="1"/>
    <col min="2" max="2" width="15.125" style="1" customWidth="1"/>
    <col min="3" max="3" width="15.00390625" style="1" customWidth="1"/>
    <col min="4" max="4" width="10.375" style="3" customWidth="1"/>
    <col min="5" max="5" width="9.125" style="1" customWidth="1"/>
    <col min="6" max="6" width="13.25390625" style="1" customWidth="1"/>
    <col min="7" max="7" width="10.375" style="1" customWidth="1"/>
    <col min="8" max="12" width="8.625" style="1" customWidth="1"/>
    <col min="13" max="13" width="13.875" style="4" customWidth="1"/>
    <col min="14" max="14" width="12.125" style="9" customWidth="1"/>
    <col min="15" max="16384" width="9.125" style="1" customWidth="1"/>
  </cols>
  <sheetData>
    <row r="1" spans="11:14" ht="71.25" customHeight="1">
      <c r="K1" s="40" t="s">
        <v>85</v>
      </c>
      <c r="L1" s="41"/>
      <c r="M1" s="41"/>
      <c r="N1" s="41"/>
    </row>
    <row r="2" spans="11:14" ht="86.25" customHeight="1">
      <c r="K2" s="40" t="s">
        <v>82</v>
      </c>
      <c r="L2" s="41"/>
      <c r="M2" s="41"/>
      <c r="N2" s="41"/>
    </row>
    <row r="3" ht="15" customHeight="1"/>
    <row r="4" spans="1:14" ht="65.25" customHeight="1">
      <c r="A4" s="64" t="s">
        <v>63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</row>
    <row r="5" ht="12" customHeight="1"/>
    <row r="6" spans="1:14" s="9" customFormat="1" ht="31.5" customHeight="1">
      <c r="A6" s="58" t="s">
        <v>8</v>
      </c>
      <c r="B6" s="57" t="s">
        <v>62</v>
      </c>
      <c r="C6" s="61" t="s">
        <v>7</v>
      </c>
      <c r="D6" s="62" t="s">
        <v>24</v>
      </c>
      <c r="E6" s="63" t="s">
        <v>64</v>
      </c>
      <c r="F6" s="63" t="s">
        <v>65</v>
      </c>
      <c r="G6" s="63" t="s">
        <v>81</v>
      </c>
      <c r="H6" s="60" t="s">
        <v>0</v>
      </c>
      <c r="I6" s="60"/>
      <c r="J6" s="60"/>
      <c r="K6" s="60"/>
      <c r="L6" s="60"/>
      <c r="M6" s="57" t="s">
        <v>61</v>
      </c>
      <c r="N6" s="57" t="s">
        <v>60</v>
      </c>
    </row>
    <row r="7" spans="1:14" s="9" customFormat="1" ht="45" customHeight="1">
      <c r="A7" s="59"/>
      <c r="B7" s="57"/>
      <c r="C7" s="61"/>
      <c r="D7" s="62"/>
      <c r="E7" s="63"/>
      <c r="F7" s="63"/>
      <c r="G7" s="63"/>
      <c r="H7" s="38" t="s">
        <v>1</v>
      </c>
      <c r="I7" s="38" t="s">
        <v>2</v>
      </c>
      <c r="J7" s="38" t="s">
        <v>3</v>
      </c>
      <c r="K7" s="38" t="s">
        <v>4</v>
      </c>
      <c r="L7" s="38" t="s">
        <v>5</v>
      </c>
      <c r="M7" s="56"/>
      <c r="N7" s="56"/>
    </row>
    <row r="8" spans="1:14" s="9" customFormat="1" ht="16.5" customHeight="1">
      <c r="A8" s="54" t="s">
        <v>20</v>
      </c>
      <c r="B8" s="55" t="s">
        <v>42</v>
      </c>
      <c r="C8" s="56"/>
      <c r="D8" s="8" t="s">
        <v>17</v>
      </c>
      <c r="E8" s="37" t="s">
        <v>6</v>
      </c>
      <c r="F8" s="7">
        <f aca="true" t="shared" si="0" ref="F8:L8">SUM(F9:F11)</f>
        <v>137938.3</v>
      </c>
      <c r="G8" s="7">
        <f t="shared" si="0"/>
        <v>752167.8</v>
      </c>
      <c r="H8" s="7">
        <f t="shared" si="0"/>
        <v>127807.7</v>
      </c>
      <c r="I8" s="7">
        <f t="shared" si="0"/>
        <v>138846.90000000002</v>
      </c>
      <c r="J8" s="7">
        <f t="shared" si="0"/>
        <v>142518.09999999998</v>
      </c>
      <c r="K8" s="7">
        <f t="shared" si="0"/>
        <v>167724.6</v>
      </c>
      <c r="L8" s="7">
        <f t="shared" si="0"/>
        <v>175270.5</v>
      </c>
      <c r="M8" s="63"/>
      <c r="N8" s="42" t="s">
        <v>32</v>
      </c>
    </row>
    <row r="9" spans="1:14" s="9" customFormat="1" ht="80.25" customHeight="1">
      <c r="A9" s="54"/>
      <c r="B9" s="55"/>
      <c r="C9" s="56"/>
      <c r="D9" s="8" t="s">
        <v>15</v>
      </c>
      <c r="E9" s="37" t="s">
        <v>6</v>
      </c>
      <c r="F9" s="7">
        <f>F13+F20+F27+F29</f>
        <v>129365.6</v>
      </c>
      <c r="G9" s="7">
        <f aca="true" t="shared" si="1" ref="G9:L9">G13+G20+G27+G29</f>
        <v>717250.3</v>
      </c>
      <c r="H9" s="7">
        <f t="shared" si="1"/>
        <v>121263.2</v>
      </c>
      <c r="I9" s="7">
        <f t="shared" si="1"/>
        <v>131568.90000000002</v>
      </c>
      <c r="J9" s="7">
        <f t="shared" si="1"/>
        <v>135538.09999999998</v>
      </c>
      <c r="K9" s="7">
        <f t="shared" si="1"/>
        <v>160682.6</v>
      </c>
      <c r="L9" s="7">
        <f t="shared" si="1"/>
        <v>168197.5</v>
      </c>
      <c r="M9" s="63"/>
      <c r="N9" s="43"/>
    </row>
    <row r="10" spans="1:14" s="9" customFormat="1" ht="48" customHeight="1">
      <c r="A10" s="54"/>
      <c r="B10" s="55"/>
      <c r="C10" s="56"/>
      <c r="D10" s="8" t="s">
        <v>18</v>
      </c>
      <c r="E10" s="37" t="s">
        <v>6</v>
      </c>
      <c r="F10" s="7">
        <f>F14</f>
        <v>574.7</v>
      </c>
      <c r="G10" s="7">
        <f aca="true" t="shared" si="2" ref="G10:L10">G14</f>
        <v>2968.5</v>
      </c>
      <c r="H10" s="7">
        <f t="shared" si="2"/>
        <v>570.5</v>
      </c>
      <c r="I10" s="7">
        <f t="shared" si="2"/>
        <v>554</v>
      </c>
      <c r="J10" s="7">
        <f t="shared" si="2"/>
        <v>563</v>
      </c>
      <c r="K10" s="7">
        <f t="shared" si="2"/>
        <v>625</v>
      </c>
      <c r="L10" s="7">
        <f t="shared" si="2"/>
        <v>656</v>
      </c>
      <c r="M10" s="63"/>
      <c r="N10" s="43"/>
    </row>
    <row r="11" spans="1:14" s="9" customFormat="1" ht="36" customHeight="1">
      <c r="A11" s="54"/>
      <c r="B11" s="55"/>
      <c r="C11" s="56"/>
      <c r="D11" s="8" t="s">
        <v>39</v>
      </c>
      <c r="E11" s="37" t="s">
        <v>6</v>
      </c>
      <c r="F11" s="10">
        <f>F15</f>
        <v>7998</v>
      </c>
      <c r="G11" s="10">
        <f aca="true" t="shared" si="3" ref="G11:L11">G15</f>
        <v>31949</v>
      </c>
      <c r="H11" s="10">
        <f t="shared" si="3"/>
        <v>5974</v>
      </c>
      <c r="I11" s="10">
        <f t="shared" si="3"/>
        <v>6724</v>
      </c>
      <c r="J11" s="10">
        <f t="shared" si="3"/>
        <v>6417</v>
      </c>
      <c r="K11" s="10">
        <f t="shared" si="3"/>
        <v>6417</v>
      </c>
      <c r="L11" s="10">
        <f t="shared" si="3"/>
        <v>6417</v>
      </c>
      <c r="M11" s="63"/>
      <c r="N11" s="43"/>
    </row>
    <row r="12" spans="1:14" s="12" customFormat="1" ht="19.5" customHeight="1">
      <c r="A12" s="44" t="s">
        <v>19</v>
      </c>
      <c r="B12" s="47" t="s">
        <v>11</v>
      </c>
      <c r="C12" s="50"/>
      <c r="D12" s="11" t="s">
        <v>17</v>
      </c>
      <c r="E12" s="37" t="s">
        <v>6</v>
      </c>
      <c r="F12" s="7">
        <f>F13+F14+F15</f>
        <v>135217.3</v>
      </c>
      <c r="G12" s="7">
        <f aca="true" t="shared" si="4" ref="G12:L12">G13+G14+G15</f>
        <v>733666.3</v>
      </c>
      <c r="H12" s="7">
        <f t="shared" si="4"/>
        <v>118553.2</v>
      </c>
      <c r="I12" s="7">
        <f t="shared" si="4"/>
        <v>136626.8</v>
      </c>
      <c r="J12" s="7">
        <f t="shared" si="4"/>
        <v>140244.3</v>
      </c>
      <c r="K12" s="7">
        <f t="shared" si="4"/>
        <v>165383</v>
      </c>
      <c r="L12" s="7">
        <f t="shared" si="4"/>
        <v>172859</v>
      </c>
      <c r="M12" s="42"/>
      <c r="N12" s="43"/>
    </row>
    <row r="13" spans="1:14" s="9" customFormat="1" ht="81.75" customHeight="1">
      <c r="A13" s="45"/>
      <c r="B13" s="48"/>
      <c r="C13" s="51"/>
      <c r="D13" s="8" t="s">
        <v>15</v>
      </c>
      <c r="E13" s="37" t="s">
        <v>6</v>
      </c>
      <c r="F13" s="7">
        <f>F16</f>
        <v>126644.6</v>
      </c>
      <c r="G13" s="7">
        <f>SUM(H13:L13)</f>
        <v>698748.8</v>
      </c>
      <c r="H13" s="7">
        <f>H16</f>
        <v>112008.7</v>
      </c>
      <c r="I13" s="7">
        <f aca="true" t="shared" si="5" ref="H13:L14">I16</f>
        <v>129348.8</v>
      </c>
      <c r="J13" s="7">
        <f t="shared" si="5"/>
        <v>133264.3</v>
      </c>
      <c r="K13" s="7">
        <f t="shared" si="5"/>
        <v>158341</v>
      </c>
      <c r="L13" s="7">
        <f t="shared" si="5"/>
        <v>165786</v>
      </c>
      <c r="M13" s="43"/>
      <c r="N13" s="43"/>
    </row>
    <row r="14" spans="1:14" s="9" customFormat="1" ht="45" customHeight="1">
      <c r="A14" s="45"/>
      <c r="B14" s="48"/>
      <c r="C14" s="51"/>
      <c r="D14" s="8" t="s">
        <v>40</v>
      </c>
      <c r="E14" s="37" t="s">
        <v>6</v>
      </c>
      <c r="F14" s="7">
        <f>F17</f>
        <v>574.7</v>
      </c>
      <c r="G14" s="7">
        <f>SUM(H14:L14)</f>
        <v>2968.5</v>
      </c>
      <c r="H14" s="7">
        <f t="shared" si="5"/>
        <v>570.5</v>
      </c>
      <c r="I14" s="7">
        <f t="shared" si="5"/>
        <v>554</v>
      </c>
      <c r="J14" s="7">
        <f t="shared" si="5"/>
        <v>563</v>
      </c>
      <c r="K14" s="7">
        <f>K17</f>
        <v>625</v>
      </c>
      <c r="L14" s="7">
        <f>L17</f>
        <v>656</v>
      </c>
      <c r="M14" s="43"/>
      <c r="N14" s="43"/>
    </row>
    <row r="15" spans="1:14" s="9" customFormat="1" ht="36" customHeight="1">
      <c r="A15" s="46"/>
      <c r="B15" s="49"/>
      <c r="C15" s="52"/>
      <c r="D15" s="8" t="s">
        <v>39</v>
      </c>
      <c r="E15" s="37" t="s">
        <v>6</v>
      </c>
      <c r="F15" s="7">
        <f>F19</f>
        <v>7998</v>
      </c>
      <c r="G15" s="7">
        <f>SUM(H15:L15)</f>
        <v>31949</v>
      </c>
      <c r="H15" s="7">
        <f>H19</f>
        <v>5974</v>
      </c>
      <c r="I15" s="7">
        <f>I19</f>
        <v>6724</v>
      </c>
      <c r="J15" s="7">
        <f>J19</f>
        <v>6417</v>
      </c>
      <c r="K15" s="7">
        <f>K19</f>
        <v>6417</v>
      </c>
      <c r="L15" s="7">
        <f>L19</f>
        <v>6417</v>
      </c>
      <c r="M15" s="53"/>
      <c r="N15" s="43"/>
    </row>
    <row r="16" spans="1:14" s="9" customFormat="1" ht="409.5" customHeight="1">
      <c r="A16" s="32" t="s">
        <v>48</v>
      </c>
      <c r="B16" s="33" t="s">
        <v>75</v>
      </c>
      <c r="C16" s="13" t="s">
        <v>52</v>
      </c>
      <c r="D16" s="8" t="s">
        <v>15</v>
      </c>
      <c r="E16" s="37" t="s">
        <v>6</v>
      </c>
      <c r="F16" s="7">
        <v>126644.6</v>
      </c>
      <c r="G16" s="7">
        <f>SUM(H16:L16)</f>
        <v>698748.8</v>
      </c>
      <c r="H16" s="7">
        <v>112008.7</v>
      </c>
      <c r="I16" s="7">
        <v>129348.8</v>
      </c>
      <c r="J16" s="7">
        <v>133264.3</v>
      </c>
      <c r="K16" s="7">
        <v>158341</v>
      </c>
      <c r="L16" s="7">
        <v>165786</v>
      </c>
      <c r="M16" s="31" t="s">
        <v>25</v>
      </c>
      <c r="N16" s="43"/>
    </row>
    <row r="17" spans="1:14" s="9" customFormat="1" ht="152.25" customHeight="1">
      <c r="A17" s="32" t="s">
        <v>49</v>
      </c>
      <c r="B17" s="33" t="s">
        <v>47</v>
      </c>
      <c r="C17" s="14" t="s">
        <v>79</v>
      </c>
      <c r="D17" s="8" t="s">
        <v>40</v>
      </c>
      <c r="E17" s="37" t="s">
        <v>6</v>
      </c>
      <c r="F17" s="7">
        <v>574.7</v>
      </c>
      <c r="G17" s="7">
        <f>SUM(H17:L17)</f>
        <v>2968.5</v>
      </c>
      <c r="H17" s="7">
        <v>570.5</v>
      </c>
      <c r="I17" s="7">
        <v>554</v>
      </c>
      <c r="J17" s="7">
        <v>563</v>
      </c>
      <c r="K17" s="7">
        <v>625</v>
      </c>
      <c r="L17" s="7">
        <v>656</v>
      </c>
      <c r="M17" s="31" t="s">
        <v>25</v>
      </c>
      <c r="N17" s="43"/>
    </row>
    <row r="18" spans="1:14" s="9" customFormat="1" ht="158.25" customHeight="1">
      <c r="A18" s="15" t="s">
        <v>50</v>
      </c>
      <c r="B18" s="16" t="s">
        <v>27</v>
      </c>
      <c r="C18" s="17" t="s">
        <v>46</v>
      </c>
      <c r="D18" s="8" t="s">
        <v>74</v>
      </c>
      <c r="E18" s="37" t="s">
        <v>6</v>
      </c>
      <c r="F18" s="57" t="s">
        <v>68</v>
      </c>
      <c r="G18" s="57"/>
      <c r="H18" s="57"/>
      <c r="I18" s="57"/>
      <c r="J18" s="57"/>
      <c r="K18" s="57"/>
      <c r="L18" s="57"/>
      <c r="M18" s="31" t="s">
        <v>25</v>
      </c>
      <c r="N18" s="43"/>
    </row>
    <row r="19" spans="1:14" s="9" customFormat="1" ht="160.5" customHeight="1">
      <c r="A19" s="18" t="s">
        <v>51</v>
      </c>
      <c r="B19" s="33" t="s">
        <v>26</v>
      </c>
      <c r="C19" s="19" t="s">
        <v>46</v>
      </c>
      <c r="D19" s="8" t="s">
        <v>84</v>
      </c>
      <c r="E19" s="37" t="s">
        <v>6</v>
      </c>
      <c r="F19" s="7">
        <v>7998</v>
      </c>
      <c r="G19" s="7">
        <f>SUM(H19:L19)</f>
        <v>31949</v>
      </c>
      <c r="H19" s="7">
        <v>5974</v>
      </c>
      <c r="I19" s="7">
        <v>6724</v>
      </c>
      <c r="J19" s="7">
        <v>6417</v>
      </c>
      <c r="K19" s="7">
        <v>6417</v>
      </c>
      <c r="L19" s="7">
        <v>6417</v>
      </c>
      <c r="M19" s="31" t="s">
        <v>25</v>
      </c>
      <c r="N19" s="43"/>
    </row>
    <row r="20" spans="1:14" s="9" customFormat="1" ht="79.5" customHeight="1">
      <c r="A20" s="34" t="s">
        <v>53</v>
      </c>
      <c r="B20" s="20" t="s">
        <v>12</v>
      </c>
      <c r="C20" s="36"/>
      <c r="D20" s="8" t="s">
        <v>15</v>
      </c>
      <c r="E20" s="37" t="s">
        <v>6</v>
      </c>
      <c r="F20" s="7">
        <f>F21+F22+F23+F24</f>
        <v>1641</v>
      </c>
      <c r="G20" s="7">
        <f aca="true" t="shared" si="6" ref="G20:L20">G21+G22+G23+G24</f>
        <v>14710.5</v>
      </c>
      <c r="H20" s="7">
        <f>H21+H22+H23+H24</f>
        <v>8658.5</v>
      </c>
      <c r="I20" s="7">
        <f t="shared" si="6"/>
        <v>1425.1</v>
      </c>
      <c r="J20" s="7">
        <f t="shared" si="6"/>
        <v>1473.8</v>
      </c>
      <c r="K20" s="7">
        <f t="shared" si="6"/>
        <v>1541.6</v>
      </c>
      <c r="L20" s="7">
        <f t="shared" si="6"/>
        <v>1611.5</v>
      </c>
      <c r="M20" s="39"/>
      <c r="N20" s="43"/>
    </row>
    <row r="21" spans="1:14" s="9" customFormat="1" ht="265.5" customHeight="1">
      <c r="A21" s="34" t="s">
        <v>54</v>
      </c>
      <c r="B21" s="35" t="s">
        <v>28</v>
      </c>
      <c r="C21" s="35" t="s">
        <v>70</v>
      </c>
      <c r="D21" s="8" t="s">
        <v>9</v>
      </c>
      <c r="E21" s="37" t="s">
        <v>6</v>
      </c>
      <c r="F21" s="7">
        <f>660+200+60+60+40</f>
        <v>1020</v>
      </c>
      <c r="G21" s="7">
        <f>SUM(H21:L21)</f>
        <v>4103.5</v>
      </c>
      <c r="H21" s="7">
        <v>585.5</v>
      </c>
      <c r="I21" s="7">
        <v>829.1</v>
      </c>
      <c r="J21" s="7">
        <v>853.8</v>
      </c>
      <c r="K21" s="7">
        <v>895.6</v>
      </c>
      <c r="L21" s="7">
        <v>939.5</v>
      </c>
      <c r="M21" s="39" t="s">
        <v>25</v>
      </c>
      <c r="N21" s="43"/>
    </row>
    <row r="22" spans="1:14" s="9" customFormat="1" ht="78.75" customHeight="1">
      <c r="A22" s="34" t="s">
        <v>55</v>
      </c>
      <c r="B22" s="35" t="s">
        <v>29</v>
      </c>
      <c r="C22" s="35"/>
      <c r="D22" s="8" t="s">
        <v>15</v>
      </c>
      <c r="E22" s="37">
        <v>2015</v>
      </c>
      <c r="F22" s="7">
        <v>0</v>
      </c>
      <c r="G22" s="7">
        <f>SUM(H22:L22)</f>
        <v>7500</v>
      </c>
      <c r="H22" s="7">
        <v>7500</v>
      </c>
      <c r="I22" s="7">
        <v>0</v>
      </c>
      <c r="J22" s="7">
        <v>0</v>
      </c>
      <c r="K22" s="7">
        <v>0</v>
      </c>
      <c r="L22" s="7">
        <v>0</v>
      </c>
      <c r="M22" s="39" t="s">
        <v>25</v>
      </c>
      <c r="N22" s="43"/>
    </row>
    <row r="23" spans="1:14" s="9" customFormat="1" ht="87" customHeight="1">
      <c r="A23" s="34" t="s">
        <v>56</v>
      </c>
      <c r="B23" s="35" t="s">
        <v>35</v>
      </c>
      <c r="C23" s="35" t="s">
        <v>34</v>
      </c>
      <c r="D23" s="8" t="s">
        <v>15</v>
      </c>
      <c r="E23" s="37" t="s">
        <v>6</v>
      </c>
      <c r="F23" s="7">
        <v>217</v>
      </c>
      <c r="G23" s="7">
        <f>SUM(H23:L23)</f>
        <v>1194</v>
      </c>
      <c r="H23" s="7">
        <v>217</v>
      </c>
      <c r="I23" s="7">
        <v>227</v>
      </c>
      <c r="J23" s="7">
        <v>238</v>
      </c>
      <c r="K23" s="7">
        <v>250</v>
      </c>
      <c r="L23" s="7">
        <v>262</v>
      </c>
      <c r="M23" s="39" t="s">
        <v>30</v>
      </c>
      <c r="N23" s="43"/>
    </row>
    <row r="24" spans="1:14" s="9" customFormat="1" ht="110.25" customHeight="1">
      <c r="A24" s="34" t="s">
        <v>66</v>
      </c>
      <c r="B24" s="35" t="s">
        <v>80</v>
      </c>
      <c r="C24" s="35"/>
      <c r="D24" s="8" t="s">
        <v>15</v>
      </c>
      <c r="E24" s="37" t="s">
        <v>6</v>
      </c>
      <c r="F24" s="7">
        <f>F25+F26</f>
        <v>404</v>
      </c>
      <c r="G24" s="7">
        <f aca="true" t="shared" si="7" ref="G24:L24">G25+G26</f>
        <v>1913</v>
      </c>
      <c r="H24" s="7">
        <f t="shared" si="7"/>
        <v>356</v>
      </c>
      <c r="I24" s="7">
        <f t="shared" si="7"/>
        <v>369</v>
      </c>
      <c r="J24" s="7">
        <f t="shared" si="7"/>
        <v>382</v>
      </c>
      <c r="K24" s="7">
        <f t="shared" si="7"/>
        <v>396</v>
      </c>
      <c r="L24" s="7">
        <f t="shared" si="7"/>
        <v>410</v>
      </c>
      <c r="M24" s="39"/>
      <c r="N24" s="43"/>
    </row>
    <row r="25" spans="1:14" s="9" customFormat="1" ht="180" customHeight="1">
      <c r="A25" s="38"/>
      <c r="B25" s="35" t="s">
        <v>76</v>
      </c>
      <c r="C25" s="35" t="s">
        <v>78</v>
      </c>
      <c r="D25" s="8" t="s">
        <v>9</v>
      </c>
      <c r="E25" s="36" t="s">
        <v>6</v>
      </c>
      <c r="F25" s="21">
        <v>224</v>
      </c>
      <c r="G25" s="21">
        <f>H25+I25+J25+K25+L25</f>
        <v>1413</v>
      </c>
      <c r="H25" s="21">
        <v>256</v>
      </c>
      <c r="I25" s="21">
        <v>269</v>
      </c>
      <c r="J25" s="21">
        <v>282</v>
      </c>
      <c r="K25" s="21">
        <v>296</v>
      </c>
      <c r="L25" s="21">
        <v>310</v>
      </c>
      <c r="M25" s="39" t="s">
        <v>67</v>
      </c>
      <c r="N25" s="43"/>
    </row>
    <row r="26" spans="1:14" s="9" customFormat="1" ht="218.25" customHeight="1">
      <c r="A26" s="38"/>
      <c r="B26" s="35" t="s">
        <v>71</v>
      </c>
      <c r="C26" s="35" t="s">
        <v>77</v>
      </c>
      <c r="D26" s="8" t="s">
        <v>9</v>
      </c>
      <c r="E26" s="37" t="s">
        <v>6</v>
      </c>
      <c r="F26" s="7">
        <v>180</v>
      </c>
      <c r="G26" s="7">
        <f>SUM(H26:L26)</f>
        <v>500</v>
      </c>
      <c r="H26" s="7">
        <v>100</v>
      </c>
      <c r="I26" s="7">
        <v>100</v>
      </c>
      <c r="J26" s="7">
        <v>100</v>
      </c>
      <c r="K26" s="7">
        <v>100</v>
      </c>
      <c r="L26" s="7">
        <v>100</v>
      </c>
      <c r="M26" s="39" t="s">
        <v>67</v>
      </c>
      <c r="N26" s="43"/>
    </row>
    <row r="27" spans="1:14" s="9" customFormat="1" ht="81" customHeight="1">
      <c r="A27" s="34" t="s">
        <v>57</v>
      </c>
      <c r="B27" s="20" t="s">
        <v>72</v>
      </c>
      <c r="C27" s="36"/>
      <c r="D27" s="8" t="s">
        <v>15</v>
      </c>
      <c r="E27" s="37" t="s">
        <v>6</v>
      </c>
      <c r="F27" s="7">
        <f>F28</f>
        <v>300</v>
      </c>
      <c r="G27" s="7">
        <f aca="true" t="shared" si="8" ref="G27:L27">G28</f>
        <v>1506</v>
      </c>
      <c r="H27" s="7">
        <f>H28</f>
        <v>306</v>
      </c>
      <c r="I27" s="7">
        <f t="shared" si="8"/>
        <v>300</v>
      </c>
      <c r="J27" s="7">
        <f t="shared" si="8"/>
        <v>300</v>
      </c>
      <c r="K27" s="7">
        <f t="shared" si="8"/>
        <v>300</v>
      </c>
      <c r="L27" s="7">
        <f t="shared" si="8"/>
        <v>300</v>
      </c>
      <c r="M27" s="39"/>
      <c r="N27" s="43"/>
    </row>
    <row r="28" spans="1:14" s="9" customFormat="1" ht="87.75" customHeight="1">
      <c r="A28" s="34" t="s">
        <v>58</v>
      </c>
      <c r="B28" s="35" t="s">
        <v>10</v>
      </c>
      <c r="C28" s="35" t="s">
        <v>16</v>
      </c>
      <c r="D28" s="8" t="s">
        <v>15</v>
      </c>
      <c r="E28" s="37" t="s">
        <v>6</v>
      </c>
      <c r="F28" s="7">
        <v>300</v>
      </c>
      <c r="G28" s="7">
        <f>SUM(H28:L28)</f>
        <v>1506</v>
      </c>
      <c r="H28" s="7">
        <v>306</v>
      </c>
      <c r="I28" s="7">
        <v>300</v>
      </c>
      <c r="J28" s="7">
        <v>300</v>
      </c>
      <c r="K28" s="7">
        <v>300</v>
      </c>
      <c r="L28" s="7">
        <v>300</v>
      </c>
      <c r="M28" s="39" t="s">
        <v>31</v>
      </c>
      <c r="N28" s="43"/>
    </row>
    <row r="29" spans="1:14" s="9" customFormat="1" ht="82.5" customHeight="1">
      <c r="A29" s="22" t="s">
        <v>59</v>
      </c>
      <c r="B29" s="35" t="s">
        <v>73</v>
      </c>
      <c r="C29" s="36"/>
      <c r="D29" s="8" t="s">
        <v>15</v>
      </c>
      <c r="E29" s="37" t="s">
        <v>6</v>
      </c>
      <c r="F29" s="7">
        <v>780</v>
      </c>
      <c r="G29" s="7">
        <f>SUM(H29:L29)</f>
        <v>2285</v>
      </c>
      <c r="H29" s="7">
        <v>290</v>
      </c>
      <c r="I29" s="7">
        <v>495</v>
      </c>
      <c r="J29" s="7">
        <v>500</v>
      </c>
      <c r="K29" s="7">
        <v>500</v>
      </c>
      <c r="L29" s="7">
        <v>500</v>
      </c>
      <c r="M29" s="39" t="s">
        <v>41</v>
      </c>
      <c r="N29" s="43"/>
    </row>
    <row r="30" spans="1:14" s="9" customFormat="1" ht="117" customHeight="1">
      <c r="A30" s="34" t="s">
        <v>21</v>
      </c>
      <c r="B30" s="35" t="s">
        <v>45</v>
      </c>
      <c r="C30" s="36"/>
      <c r="D30" s="8" t="s">
        <v>15</v>
      </c>
      <c r="E30" s="37" t="s">
        <v>6</v>
      </c>
      <c r="F30" s="7">
        <f aca="true" t="shared" si="9" ref="F30:L30">F31+F32</f>
        <v>18763</v>
      </c>
      <c r="G30" s="7">
        <f t="shared" si="9"/>
        <v>138384.3</v>
      </c>
      <c r="H30" s="7">
        <f>H31+H32</f>
        <v>26009.6</v>
      </c>
      <c r="I30" s="7">
        <f t="shared" si="9"/>
        <v>24512.399999999998</v>
      </c>
      <c r="J30" s="7">
        <f t="shared" si="9"/>
        <v>25800.3</v>
      </c>
      <c r="K30" s="7">
        <f t="shared" si="9"/>
        <v>30289</v>
      </c>
      <c r="L30" s="7">
        <f t="shared" si="9"/>
        <v>31773</v>
      </c>
      <c r="M30" s="37"/>
      <c r="N30" s="55" t="s">
        <v>33</v>
      </c>
    </row>
    <row r="31" spans="1:14" s="9" customFormat="1" ht="159.75" customHeight="1">
      <c r="A31" s="34" t="s">
        <v>43</v>
      </c>
      <c r="B31" s="35" t="s">
        <v>13</v>
      </c>
      <c r="C31" s="19" t="s">
        <v>23</v>
      </c>
      <c r="D31" s="8" t="s">
        <v>15</v>
      </c>
      <c r="E31" s="37" t="s">
        <v>6</v>
      </c>
      <c r="F31" s="7">
        <v>15050</v>
      </c>
      <c r="G31" s="7">
        <f>SUM(H31:L31)</f>
        <v>121474.09999999999</v>
      </c>
      <c r="H31" s="7">
        <v>23495.6</v>
      </c>
      <c r="I31" s="7">
        <v>21340.8</v>
      </c>
      <c r="J31" s="7">
        <v>22652.7</v>
      </c>
      <c r="K31" s="7">
        <v>26347</v>
      </c>
      <c r="L31" s="7">
        <v>27638</v>
      </c>
      <c r="M31" s="39" t="s">
        <v>25</v>
      </c>
      <c r="N31" s="55"/>
    </row>
    <row r="32" spans="1:14" s="9" customFormat="1" ht="160.5" customHeight="1">
      <c r="A32" s="34" t="s">
        <v>22</v>
      </c>
      <c r="B32" s="35" t="s">
        <v>36</v>
      </c>
      <c r="C32" s="19" t="s">
        <v>23</v>
      </c>
      <c r="D32" s="8" t="s">
        <v>15</v>
      </c>
      <c r="E32" s="37" t="s">
        <v>6</v>
      </c>
      <c r="F32" s="7">
        <v>3713</v>
      </c>
      <c r="G32" s="7">
        <f>SUM(H32:L32)</f>
        <v>16910.2</v>
      </c>
      <c r="H32" s="7">
        <v>2514</v>
      </c>
      <c r="I32" s="7">
        <v>3171.6</v>
      </c>
      <c r="J32" s="7">
        <v>3147.6</v>
      </c>
      <c r="K32" s="7">
        <v>3942</v>
      </c>
      <c r="L32" s="7">
        <v>4135</v>
      </c>
      <c r="M32" s="39" t="s">
        <v>25</v>
      </c>
      <c r="N32" s="55"/>
    </row>
    <row r="33" spans="1:14" s="9" customFormat="1" ht="162" customHeight="1">
      <c r="A33" s="34" t="s">
        <v>44</v>
      </c>
      <c r="B33" s="35" t="s">
        <v>14</v>
      </c>
      <c r="C33" s="19" t="s">
        <v>23</v>
      </c>
      <c r="D33" s="8" t="s">
        <v>9</v>
      </c>
      <c r="E33" s="37" t="s">
        <v>6</v>
      </c>
      <c r="F33" s="57" t="s">
        <v>69</v>
      </c>
      <c r="G33" s="57"/>
      <c r="H33" s="57"/>
      <c r="I33" s="57"/>
      <c r="J33" s="57"/>
      <c r="K33" s="57"/>
      <c r="L33" s="57"/>
      <c r="M33" s="39" t="s">
        <v>25</v>
      </c>
      <c r="N33" s="55"/>
    </row>
    <row r="34" spans="1:14" s="9" customFormat="1" ht="20.25" customHeight="1">
      <c r="A34" s="54"/>
      <c r="B34" s="56" t="s">
        <v>37</v>
      </c>
      <c r="C34" s="56"/>
      <c r="D34" s="23" t="s">
        <v>17</v>
      </c>
      <c r="E34" s="37" t="s">
        <v>6</v>
      </c>
      <c r="F34" s="7">
        <f>SUM(F35:F37)</f>
        <v>156701.30000000002</v>
      </c>
      <c r="G34" s="7">
        <f aca="true" t="shared" si="10" ref="G34:L34">SUM(G35:G37)</f>
        <v>890552.1000000001</v>
      </c>
      <c r="H34" s="7">
        <f t="shared" si="10"/>
        <v>153817.3</v>
      </c>
      <c r="I34" s="7">
        <f t="shared" si="10"/>
        <v>163359.30000000002</v>
      </c>
      <c r="J34" s="7">
        <f t="shared" si="10"/>
        <v>168318.39999999997</v>
      </c>
      <c r="K34" s="7">
        <f t="shared" si="10"/>
        <v>198013.6</v>
      </c>
      <c r="L34" s="7">
        <f t="shared" si="10"/>
        <v>207043.5</v>
      </c>
      <c r="M34" s="60"/>
      <c r="N34" s="56"/>
    </row>
    <row r="35" spans="1:14" s="9" customFormat="1" ht="83.25" customHeight="1">
      <c r="A35" s="54"/>
      <c r="B35" s="56"/>
      <c r="C35" s="56"/>
      <c r="D35" s="24" t="s">
        <v>15</v>
      </c>
      <c r="E35" s="37" t="s">
        <v>6</v>
      </c>
      <c r="F35" s="7">
        <f aca="true" t="shared" si="11" ref="F35:L35">F30+F9</f>
        <v>148128.6</v>
      </c>
      <c r="G35" s="7">
        <f t="shared" si="11"/>
        <v>855634.6000000001</v>
      </c>
      <c r="H35" s="7">
        <f t="shared" si="11"/>
        <v>147272.8</v>
      </c>
      <c r="I35" s="7">
        <f t="shared" si="11"/>
        <v>156081.30000000002</v>
      </c>
      <c r="J35" s="7">
        <f t="shared" si="11"/>
        <v>161338.39999999997</v>
      </c>
      <c r="K35" s="7">
        <f t="shared" si="11"/>
        <v>190971.6</v>
      </c>
      <c r="L35" s="7">
        <f t="shared" si="11"/>
        <v>199970.5</v>
      </c>
      <c r="M35" s="60"/>
      <c r="N35" s="56"/>
    </row>
    <row r="36" spans="1:14" s="9" customFormat="1" ht="49.5" customHeight="1">
      <c r="A36" s="54"/>
      <c r="B36" s="56"/>
      <c r="C36" s="56"/>
      <c r="D36" s="24" t="s">
        <v>38</v>
      </c>
      <c r="E36" s="37" t="s">
        <v>6</v>
      </c>
      <c r="F36" s="7">
        <f>F14</f>
        <v>574.7</v>
      </c>
      <c r="G36" s="7">
        <f>SUM(H36:L36)</f>
        <v>2968.5</v>
      </c>
      <c r="H36" s="7">
        <f>H14</f>
        <v>570.5</v>
      </c>
      <c r="I36" s="7">
        <f>I14</f>
        <v>554</v>
      </c>
      <c r="J36" s="7">
        <f>J14</f>
        <v>563</v>
      </c>
      <c r="K36" s="7">
        <f>K14</f>
        <v>625</v>
      </c>
      <c r="L36" s="7">
        <f>L14</f>
        <v>656</v>
      </c>
      <c r="M36" s="60"/>
      <c r="N36" s="56"/>
    </row>
    <row r="37" spans="1:14" s="9" customFormat="1" ht="38.25" customHeight="1">
      <c r="A37" s="54"/>
      <c r="B37" s="56"/>
      <c r="C37" s="56"/>
      <c r="D37" s="24" t="s">
        <v>39</v>
      </c>
      <c r="E37" s="37" t="s">
        <v>6</v>
      </c>
      <c r="F37" s="7">
        <f>F15</f>
        <v>7998</v>
      </c>
      <c r="G37" s="7">
        <f aca="true" t="shared" si="12" ref="G37:L37">G15</f>
        <v>31949</v>
      </c>
      <c r="H37" s="7">
        <f t="shared" si="12"/>
        <v>5974</v>
      </c>
      <c r="I37" s="7">
        <f t="shared" si="12"/>
        <v>6724</v>
      </c>
      <c r="J37" s="7">
        <f t="shared" si="12"/>
        <v>6417</v>
      </c>
      <c r="K37" s="7">
        <f t="shared" si="12"/>
        <v>6417</v>
      </c>
      <c r="L37" s="7">
        <f t="shared" si="12"/>
        <v>6417</v>
      </c>
      <c r="M37" s="60"/>
      <c r="N37" s="56"/>
    </row>
    <row r="38" spans="1:14" s="9" customFormat="1" ht="12">
      <c r="A38" s="25"/>
      <c r="D38" s="26"/>
      <c r="G38" s="27"/>
      <c r="N38" s="28" t="s">
        <v>83</v>
      </c>
    </row>
    <row r="39" spans="1:13" s="9" customFormat="1" ht="12">
      <c r="A39" s="25"/>
      <c r="D39" s="26"/>
      <c r="H39" s="29"/>
      <c r="I39" s="29"/>
      <c r="M39" s="30"/>
    </row>
    <row r="40" ht="15.75">
      <c r="B40" s="5"/>
    </row>
    <row r="47" ht="12">
      <c r="F47" s="6"/>
    </row>
  </sheetData>
  <sheetProtection/>
  <mergeCells count="30">
    <mergeCell ref="A34:A37"/>
    <mergeCell ref="M34:M37"/>
    <mergeCell ref="N34:N37"/>
    <mergeCell ref="K2:N2"/>
    <mergeCell ref="A4:N4"/>
    <mergeCell ref="N30:N33"/>
    <mergeCell ref="F33:L33"/>
    <mergeCell ref="M8:M11"/>
    <mergeCell ref="B34:B37"/>
    <mergeCell ref="C34:C37"/>
    <mergeCell ref="A6:A7"/>
    <mergeCell ref="M6:M7"/>
    <mergeCell ref="N6:N7"/>
    <mergeCell ref="H6:L6"/>
    <mergeCell ref="B6:B7"/>
    <mergeCell ref="C6:C7"/>
    <mergeCell ref="D6:D7"/>
    <mergeCell ref="E6:E7"/>
    <mergeCell ref="F6:F7"/>
    <mergeCell ref="G6:G7"/>
    <mergeCell ref="K1:N1"/>
    <mergeCell ref="N8:N29"/>
    <mergeCell ref="A12:A15"/>
    <mergeCell ref="B12:B15"/>
    <mergeCell ref="C12:C15"/>
    <mergeCell ref="M12:M15"/>
    <mergeCell ref="A8:A11"/>
    <mergeCell ref="B8:B11"/>
    <mergeCell ref="C8:C11"/>
    <mergeCell ref="F18:L18"/>
  </mergeCells>
  <printOptions/>
  <pageMargins left="0.27" right="0.16" top="0.33" bottom="0.2" header="0.22" footer="0.1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nesterova</dc:creator>
  <cp:keywords/>
  <dc:description/>
  <cp:lastModifiedBy>PobegimovaTA</cp:lastModifiedBy>
  <cp:lastPrinted>2015-07-30T12:15:16Z</cp:lastPrinted>
  <dcterms:created xsi:type="dcterms:W3CDTF">2014-08-07T12:05:53Z</dcterms:created>
  <dcterms:modified xsi:type="dcterms:W3CDTF">2015-09-09T14:20:56Z</dcterms:modified>
  <cp:category/>
  <cp:version/>
  <cp:contentType/>
  <cp:contentStatus/>
</cp:coreProperties>
</file>