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12195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мероприятий'!$4:$6</definedName>
    <definedName name="_xlnm.Print_Area" localSheetId="0">'Паспорт'!$A$1:$J$23</definedName>
    <definedName name="_xlnm.Print_Area" localSheetId="1">'Перечень мероприятий'!$A$1:$M$53</definedName>
  </definedNames>
  <calcPr fullCalcOnLoad="1"/>
</workbook>
</file>

<file path=xl/sharedStrings.xml><?xml version="1.0" encoding="utf-8"?>
<sst xmlns="http://schemas.openxmlformats.org/spreadsheetml/2006/main" count="197" uniqueCount="99">
  <si>
    <t>Расходы (тыс. рублей)</t>
  </si>
  <si>
    <t>Средства бюджета Московской области</t>
  </si>
  <si>
    <t>Наименование подпрограммы</t>
  </si>
  <si>
    <t>Задачи подпрограммы</t>
  </si>
  <si>
    <t>Сроки реализации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</si>
  <si>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</si>
  <si>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</si>
  <si>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</si>
  <si>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</si>
  <si>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</si>
  <si>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</si>
  <si>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</si>
  <si>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</si>
  <si>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</si>
  <si>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</si>
  <si>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</si>
  <si>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</si>
  <si>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</si>
  <si>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</si>
  <si>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</si>
  <si>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</si>
  <si>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</si>
  <si>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</si>
  <si>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</si>
  <si>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Заказчик подпрограммы</t>
  </si>
  <si>
    <t>УГЖКХ</t>
  </si>
  <si>
    <t>2015-2019 годы</t>
  </si>
  <si>
    <t>«Обеспечивающая подпрограмма»</t>
  </si>
  <si>
    <t>2015г.</t>
  </si>
  <si>
    <t>2016г.</t>
  </si>
  <si>
    <t>2017г.</t>
  </si>
  <si>
    <t>2018г.</t>
  </si>
  <si>
    <t>2019г.</t>
  </si>
  <si>
    <t>Итого, (тыс. рублей)</t>
  </si>
  <si>
    <t>Выделение средств в бюджете городского округа на обеспечение деятельности УГЖКХ</t>
  </si>
  <si>
    <t>В пределах финансовых средств, предусмотренных на основную деятельность</t>
  </si>
  <si>
    <t>Сформировать потребность в финансировании расходов бюджета городского округа на обеспечение деятельности УГЖКХ</t>
  </si>
  <si>
    <t>Выделение средств в бюджете городского округа на обеспечение деятельности МУ «УМЗ»</t>
  </si>
  <si>
    <t>МУ «УМЗ»</t>
  </si>
  <si>
    <t>Сформировать потребность в финансировании расходов бюджета городского округа на обеспечение деятельности МУ «УМЗ»</t>
  </si>
  <si>
    <t>Контроль за  деятельностью МУ «УМЗ» и издание административного регламента по исполнению муниципальной функции по осуществлению контроля за деятельностью подведомственного казённого учреждения</t>
  </si>
  <si>
    <t>Контроль за  деятельностью МУ «УМЗ»  и издание административных регламентов оказания (исполнения) муниципальных услуг (функций), подведомственных УГЖКХ - МУ «УМЗ» –да/нет.</t>
  </si>
  <si>
    <t>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 составляет - 0 %.</t>
  </si>
  <si>
    <t xml:space="preserve">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 – 100 %.
Сформировать потребность в финансировании расходов бюджета Московской области на выплату субсидий на оплату жилого помещения и коммунальных услуг 
</t>
  </si>
  <si>
    <t xml:space="preserve">Сформировать потребность в финансировании расходов бюджета Московской области на выплату субсидий на оплату жилого помещения и коммунальных услуг </t>
  </si>
  <si>
    <t>Наличие муниципального правового акта о предоставлении отдельным категориям граждан дополнительных мер социальной поддержки на оплату жилищно-коммунальных услуг за счёт средств бюджета городского округа – да/нет.</t>
  </si>
  <si>
    <t>Сформировать потребность в финансировании расходов бюджета городского округа на  предоставление   отдельным категориям граждан дополнительных мер социальной поддержки на оплату жилищно-коммунальных услуг за счёт средств бюджета городского округа</t>
  </si>
  <si>
    <t>1 ПАСПОРТ ПОДПРОГРАММЫ "Обеспечивающая подпрограмма"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</si>
  <si>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4 ПЕРЕЧЕНЬ МЕРОПРИЯТИЙ ПОДПРОГРАММЫ</t>
  </si>
  <si>
    <t>Обеспечивающая подпрограмма</t>
  </si>
  <si>
    <t>Всего:
в том числе:</t>
  </si>
  <si>
    <t>В пределах финансовых средств, предусмотренных обеспечивающей подпрограммой муниципальной программы «Содержание и развитие жилищно-коммунального хозяйства городского округа Электросталь Московской области на 2015-2019»</t>
  </si>
  <si>
    <t>*- объем финансирования аналогичных мероприятий в году, предшествующем году начала реализации Муниципальной программы</t>
  </si>
  <si>
    <t>Средства бюджета городского округа Электросталь</t>
  </si>
  <si>
    <t xml:space="preserve">«Обеспечивающая подпрограмма» муниципальной программы «Содержание и развитие жилищно-коммунального хозяйства городского округа Электросталь Московской области на 2015-2019 годы» </t>
  </si>
  <si>
    <t>Приложение №6
к Муниципальной программе</t>
  </si>
  <si>
    <t>1.2.</t>
  </si>
  <si>
    <t>Выполнение полномочий главного распорядителя средств бюджета городского округа, обеспечение выполнения функций подведомственного казенного учреждения, оказание дополнительных мер социальной поддержки и социальной помощи отдельным категориям граждан.</t>
  </si>
  <si>
    <t>Средства бюджета городского округа Электросталь  Московской области</t>
  </si>
  <si>
    <t xml:space="preserve">Средства
бюджета городского округа Электросталь  Московской области
</t>
  </si>
  <si>
    <t>Средства бюджета городского округа  Электросталь  Московской области</t>
  </si>
  <si>
    <t>Отчетный (базовый) период</t>
  </si>
  <si>
    <t>Задача 1 подпрограммы</t>
  </si>
  <si>
    <t>­</t>
  </si>
  <si>
    <t xml:space="preserve">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 </t>
  </si>
  <si>
    <t>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</t>
  </si>
  <si>
    <t xml:space="preserve">  Мероприятие 2. Обеспечение выполнения функций подведомственного казенного учреждения</t>
  </si>
  <si>
    <t>Мероприятие 3. Общий объем расходов бюджета городского округа на обеспечение деятельности МУ «УМЗ»</t>
  </si>
  <si>
    <t>Мероприятие 4. Планирование расходов бюджета городского округа на обеспечение деятельности МУ «УМЗ»</t>
  </si>
  <si>
    <t xml:space="preserve">  Мероприятие 5.  Осуществление контроля за деятельностью подведомственного казённого учреждения</t>
  </si>
  <si>
    <t xml:space="preserve">Мероприятие 6.   Наличие административных регламентов оказания (исполнения) муниципальных услуг (функций), подведомственных УГЖКХ - МУ «УМЗ» 
</t>
  </si>
  <si>
    <t>Мероприятие 7.   Сокращение доли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сроков.</t>
  </si>
  <si>
    <t>Мероприятие 9.  Проведение мониторинга состояния дел по предоставлению  субсидий на оплату жилого помещения и коммунальных услуг</t>
  </si>
  <si>
    <t>2015-2019</t>
  </si>
  <si>
    <t xml:space="preserve">2015-2019
</t>
  </si>
  <si>
    <t>1.1.2.</t>
  </si>
  <si>
    <t>1.1.3.</t>
  </si>
  <si>
    <t>1.1.4.</t>
  </si>
  <si>
    <t>1.1.5.</t>
  </si>
  <si>
    <t>1.1.1.</t>
  </si>
  <si>
    <t>1.1.6.</t>
  </si>
  <si>
    <t>1.1.7.</t>
  </si>
  <si>
    <t>1.1.8.</t>
  </si>
  <si>
    <t>1.1.9.</t>
  </si>
  <si>
    <t>1.2.1.</t>
  </si>
  <si>
    <t>1.2.2.</t>
  </si>
  <si>
    <t>Задача №1.  Выполнение полномочий главного распорядителя средств бюджета городского округа, обеспечение выполнения функций подведомственного казенного учреждения, оказание дополнительных мер социальной поддержки и социальной помощи отдельным категориям граждан .</t>
  </si>
  <si>
    <t xml:space="preserve"> </t>
  </si>
  <si>
    <t>1.1.10.</t>
  </si>
  <si>
    <t xml:space="preserve">Основное мероприятие 1."Создание условий для реализации полномочий органов местного самоуправления в сфере жилищно-коммунального хозяйства" </t>
  </si>
  <si>
    <t>Итого по подпрограмме</t>
  </si>
  <si>
    <t>Мероприятие 1.   Общий объем расходов бюджета городского округа на обеспечение деятельности УГЖКХ</t>
  </si>
  <si>
    <t xml:space="preserve"> Мероприятие 8.  Оказание  социальной поддержки отдельным категориям граждан  на оплату жилищно-коммунальных услуг за счёт средств бюджета городского округа.</t>
  </si>
  <si>
    <t>Мероприятие 1.  Предоставление  субсидии на оплату жилого помещения и коммунальных услуг.</t>
  </si>
  <si>
    <t>Мероприятие 2. Проведение мониторинга состояния дел по предоставлению   субсидии на оплату жилого помещения и коммунальных услуг.</t>
  </si>
  <si>
    <t>Доля жалоб, поступивших на портал «Добродел», по которым нарушен срок подготовки ответа, к общему количеству жалоб, поступивших на портал (за месяц, предшествующий отчетному периоду)</t>
  </si>
  <si>
    <t>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портал (за месяц, предшествующий отчетному периоду)</t>
  </si>
  <si>
    <t>Основное мероприятие 2.    "Создание условий для выполнения полномочий, связанных с предоставлением гражданам субсидий на оплату жилого помещения и коммунальных услуг"</t>
  </si>
  <si>
    <t>Мероприятие 10.   Оказание социальной поддержки отдельным категориям граждан дополнительных мер социальной поддержки на оплату жилищно-коммунальных услуг за счёт средств бюджета городского округа.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</si>
</sst>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top"/>
    </xf>
    <xf numFmtId="16" fontId="43" fillId="0" borderId="10" xfId="0" applyNumberFormat="1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14" fontId="43" fillId="0" borderId="17" xfId="0" applyNumberFormat="1" applyFont="1" applyBorder="1" applyAlignment="1">
      <alignment horizontal="center" vertical="top"/>
    </xf>
    <xf numFmtId="0" fontId="43" fillId="33" borderId="15" xfId="0" applyFont="1" applyFill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165" fontId="43" fillId="0" borderId="15" xfId="0" applyNumberFormat="1" applyFont="1" applyBorder="1" applyAlignment="1">
      <alignment horizontal="center" vertical="top" wrapText="1"/>
    </xf>
    <xf numFmtId="165" fontId="43" fillId="0" borderId="15" xfId="0" applyNumberFormat="1" applyFont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center" wrapText="1"/>
    </xf>
    <xf numFmtId="9" fontId="41" fillId="33" borderId="10" xfId="0" applyNumberFormat="1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wrapText="1"/>
    </xf>
    <xf numFmtId="16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 wrapText="1"/>
    </xf>
    <xf numFmtId="164" fontId="43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left" vertical="top"/>
    </xf>
    <xf numFmtId="165" fontId="43" fillId="0" borderId="17" xfId="0" applyNumberFormat="1" applyFont="1" applyFill="1" applyBorder="1" applyAlignment="1">
      <alignment vertical="top" wrapText="1"/>
    </xf>
    <xf numFmtId="165" fontId="43" fillId="0" borderId="10" xfId="0" applyNumberFormat="1" applyFont="1" applyFill="1" applyBorder="1" applyAlignment="1">
      <alignment horizontal="center" vertical="top"/>
    </xf>
    <xf numFmtId="0" fontId="43" fillId="0" borderId="16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vertical="top"/>
    </xf>
    <xf numFmtId="0" fontId="43" fillId="0" borderId="11" xfId="0" applyFont="1" applyFill="1" applyBorder="1" applyAlignment="1">
      <alignment vertical="top"/>
    </xf>
    <xf numFmtId="4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/>
    </xf>
    <xf numFmtId="164" fontId="43" fillId="0" borderId="10" xfId="0" applyNumberFormat="1" applyFont="1" applyFill="1" applyBorder="1" applyAlignment="1">
      <alignment horizontal="center" vertical="top"/>
    </xf>
    <xf numFmtId="164" fontId="43" fillId="0" borderId="17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 wrapText="1"/>
    </xf>
    <xf numFmtId="165" fontId="43" fillId="0" borderId="10" xfId="0" applyNumberFormat="1" applyFont="1" applyFill="1" applyBorder="1" applyAlignment="1">
      <alignment horizontal="center" vertical="top" wrapText="1"/>
    </xf>
    <xf numFmtId="165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/>
    </xf>
    <xf numFmtId="0" fontId="43" fillId="0" borderId="17" xfId="0" applyFont="1" applyFill="1" applyBorder="1" applyAlignment="1">
      <alignment horizontal="left" vertical="top" wrapText="1"/>
    </xf>
    <xf numFmtId="166" fontId="44" fillId="0" borderId="10" xfId="0" applyNumberFormat="1" applyFont="1" applyFill="1" applyBorder="1" applyAlignment="1">
      <alignment horizontal="center" vertical="top"/>
    </xf>
    <xf numFmtId="165" fontId="43" fillId="0" borderId="12" xfId="0" applyNumberFormat="1" applyFont="1" applyFill="1" applyBorder="1" applyAlignment="1">
      <alignment horizontal="center" vertical="top"/>
    </xf>
    <xf numFmtId="165" fontId="43" fillId="0" borderId="11" xfId="0" applyNumberFormat="1" applyFont="1" applyFill="1" applyBorder="1" applyAlignment="1">
      <alignment horizontal="center" vertical="top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 wrapText="1"/>
    </xf>
    <xf numFmtId="0" fontId="42" fillId="0" borderId="0" xfId="0" applyFont="1" applyAlignment="1">
      <alignment horizontal="right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9" fontId="41" fillId="0" borderId="12" xfId="0" applyNumberFormat="1" applyFont="1" applyBorder="1" applyAlignment="1">
      <alignment horizontal="center" vertical="center" wrapText="1"/>
    </xf>
    <xf numFmtId="9" fontId="41" fillId="0" borderId="18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9" fontId="41" fillId="33" borderId="12" xfId="0" applyNumberFormat="1" applyFont="1" applyFill="1" applyBorder="1" applyAlignment="1">
      <alignment horizontal="center" vertical="center" wrapText="1"/>
    </xf>
    <xf numFmtId="9" fontId="41" fillId="33" borderId="18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165" fontId="43" fillId="0" borderId="17" xfId="0" applyNumberFormat="1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165" fontId="43" fillId="0" borderId="17" xfId="0" applyNumberFormat="1" applyFont="1" applyFill="1" applyBorder="1" applyAlignment="1">
      <alignment horizontal="center" vertical="top" wrapText="1"/>
    </xf>
    <xf numFmtId="165" fontId="43" fillId="0" borderId="19" xfId="0" applyNumberFormat="1" applyFont="1" applyFill="1" applyBorder="1" applyAlignment="1">
      <alignment horizontal="center" vertical="top"/>
    </xf>
    <xf numFmtId="165" fontId="43" fillId="0" borderId="20" xfId="0" applyNumberFormat="1" applyFont="1" applyFill="1" applyBorder="1" applyAlignment="1">
      <alignment horizontal="center" vertical="top"/>
    </xf>
    <xf numFmtId="165" fontId="43" fillId="0" borderId="17" xfId="0" applyNumberFormat="1" applyFont="1" applyFill="1" applyBorder="1" applyAlignment="1">
      <alignment horizontal="center" vertical="top"/>
    </xf>
    <xf numFmtId="165" fontId="43" fillId="0" borderId="11" xfId="0" applyNumberFormat="1" applyFont="1" applyFill="1" applyBorder="1" applyAlignment="1">
      <alignment horizontal="center" vertical="top"/>
    </xf>
    <xf numFmtId="165" fontId="43" fillId="0" borderId="15" xfId="0" applyNumberFormat="1" applyFont="1" applyFill="1" applyBorder="1" applyAlignment="1">
      <alignment horizontal="center" vertical="top"/>
    </xf>
    <xf numFmtId="165" fontId="43" fillId="0" borderId="21" xfId="0" applyNumberFormat="1" applyFont="1" applyFill="1" applyBorder="1" applyAlignment="1">
      <alignment horizontal="center" vertical="top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17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165" fontId="43" fillId="0" borderId="12" xfId="0" applyNumberFormat="1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16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165" fontId="43" fillId="0" borderId="19" xfId="0" applyNumberFormat="1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0" fontId="46" fillId="0" borderId="15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9"/>
  <sheetViews>
    <sheetView tabSelected="1" view="pageBreakPreview" zoomScale="86" zoomScaleNormal="82" zoomScaleSheetLayoutView="86" zoomScalePageLayoutView="0" workbookViewId="0" topLeftCell="A1">
      <selection activeCell="H1" sqref="H1:J1"/>
    </sheetView>
  </sheetViews>
  <sheetFormatPr defaultColWidth="9.140625" defaultRowHeight="15"/>
  <cols>
    <col min="1" max="1" width="38.421875" style="1" customWidth="1"/>
    <col min="2" max="2" width="30.140625" style="1" customWidth="1"/>
    <col min="3" max="3" width="19.8515625" style="1" customWidth="1"/>
    <col min="4" max="4" width="21.00390625" style="1" customWidth="1"/>
    <col min="5" max="5" width="11.57421875" style="1" customWidth="1"/>
    <col min="6" max="6" width="17.00390625" style="1" customWidth="1"/>
    <col min="7" max="7" width="12.7109375" style="1" customWidth="1"/>
    <col min="8" max="8" width="11.57421875" style="1" customWidth="1"/>
    <col min="9" max="9" width="12.57421875" style="1" customWidth="1"/>
    <col min="10" max="10" width="28.57421875" style="1" customWidth="1"/>
    <col min="11" max="16384" width="9.140625" style="1" customWidth="1"/>
  </cols>
  <sheetData>
    <row r="1" spans="8:10" ht="27.75" customHeight="1">
      <c r="H1" s="67" t="s">
        <v>55</v>
      </c>
      <c r="I1" s="68"/>
      <c r="J1" s="68"/>
    </row>
    <row r="2" spans="1:10" ht="49.5" customHeight="1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5" customFormat="1" ht="45.75" customHeight="1">
      <c r="A4" s="75" t="s">
        <v>2</v>
      </c>
      <c r="B4" s="75"/>
      <c r="C4" s="76" t="s">
        <v>54</v>
      </c>
      <c r="D4" s="77"/>
      <c r="E4" s="77"/>
      <c r="F4" s="77"/>
      <c r="G4" s="77"/>
      <c r="H4" s="77"/>
      <c r="I4" s="77"/>
      <c r="J4" s="78"/>
    </row>
    <row r="5" spans="1:10" s="5" customFormat="1" ht="21" customHeight="1">
      <c r="A5" s="75" t="s">
        <v>24</v>
      </c>
      <c r="B5" s="75"/>
      <c r="C5" s="83" t="s">
        <v>25</v>
      </c>
      <c r="D5" s="84"/>
      <c r="E5" s="84"/>
      <c r="F5" s="84"/>
      <c r="G5" s="84"/>
      <c r="H5" s="84"/>
      <c r="I5" s="84"/>
      <c r="J5" s="85"/>
    </row>
    <row r="6" spans="1:10" s="5" customFormat="1" ht="55.5" customHeight="1">
      <c r="A6" s="75" t="s">
        <v>3</v>
      </c>
      <c r="B6" s="75"/>
      <c r="C6" s="72" t="s">
        <v>61</v>
      </c>
      <c r="D6" s="73"/>
      <c r="E6" s="17" t="s">
        <v>28</v>
      </c>
      <c r="F6" s="17" t="s">
        <v>29</v>
      </c>
      <c r="G6" s="17" t="s">
        <v>30</v>
      </c>
      <c r="H6" s="17" t="s">
        <v>31</v>
      </c>
      <c r="I6" s="72" t="s">
        <v>32</v>
      </c>
      <c r="J6" s="88"/>
    </row>
    <row r="7" spans="1:10" s="5" customFormat="1" ht="48" customHeight="1">
      <c r="A7" s="69" t="s">
        <v>62</v>
      </c>
      <c r="B7" s="74"/>
      <c r="C7" s="69" t="s">
        <v>57</v>
      </c>
      <c r="D7" s="70"/>
      <c r="E7" s="70"/>
      <c r="F7" s="70"/>
      <c r="G7" s="70"/>
      <c r="H7" s="70"/>
      <c r="I7" s="70"/>
      <c r="J7" s="71"/>
    </row>
    <row r="8" spans="1:10" s="5" customFormat="1" ht="18" customHeight="1">
      <c r="A8" s="13"/>
      <c r="B8" s="13"/>
      <c r="C8" s="14"/>
      <c r="D8" s="15"/>
      <c r="E8" s="16" t="s">
        <v>63</v>
      </c>
      <c r="F8" s="16" t="s">
        <v>63</v>
      </c>
      <c r="G8" s="16" t="s">
        <v>63</v>
      </c>
      <c r="H8" s="16" t="s">
        <v>63</v>
      </c>
      <c r="I8" s="89" t="s">
        <v>63</v>
      </c>
      <c r="J8" s="90"/>
    </row>
    <row r="9" spans="1:10" s="5" customFormat="1" ht="15.75">
      <c r="A9" s="75" t="s">
        <v>4</v>
      </c>
      <c r="B9" s="75"/>
      <c r="C9" s="83" t="s">
        <v>26</v>
      </c>
      <c r="D9" s="84"/>
      <c r="E9" s="84"/>
      <c r="F9" s="84"/>
      <c r="G9" s="84"/>
      <c r="H9" s="84"/>
      <c r="I9" s="84"/>
      <c r="J9" s="85"/>
    </row>
    <row r="10" spans="1:10" s="5" customFormat="1" ht="15.75">
      <c r="A10" s="75" t="s">
        <v>5</v>
      </c>
      <c r="B10" s="75" t="s">
        <v>2</v>
      </c>
      <c r="C10" s="86" t="s">
        <v>6</v>
      </c>
      <c r="D10" s="86" t="s">
        <v>7</v>
      </c>
      <c r="E10" s="87" t="s">
        <v>0</v>
      </c>
      <c r="F10" s="87"/>
      <c r="G10" s="87"/>
      <c r="H10" s="87"/>
      <c r="I10" s="87"/>
      <c r="J10" s="87"/>
    </row>
    <row r="11" spans="1:10" s="5" customFormat="1" ht="30" customHeight="1">
      <c r="A11" s="75"/>
      <c r="B11" s="75"/>
      <c r="C11" s="86"/>
      <c r="D11" s="86"/>
      <c r="E11" s="17" t="s">
        <v>28</v>
      </c>
      <c r="F11" s="12" t="s">
        <v>29</v>
      </c>
      <c r="G11" s="12" t="s">
        <v>30</v>
      </c>
      <c r="H11" s="12" t="s">
        <v>31</v>
      </c>
      <c r="I11" s="12" t="s">
        <v>32</v>
      </c>
      <c r="J11" s="12" t="s">
        <v>33</v>
      </c>
    </row>
    <row r="12" spans="1:10" s="5" customFormat="1" ht="26.25" customHeight="1">
      <c r="A12" s="75"/>
      <c r="B12" s="75" t="s">
        <v>27</v>
      </c>
      <c r="C12" s="12" t="s">
        <v>25</v>
      </c>
      <c r="D12" s="34" t="s">
        <v>50</v>
      </c>
      <c r="E12" s="35">
        <f>SUM(E13:E14)</f>
        <v>118036</v>
      </c>
      <c r="F12" s="36">
        <f>SUM(F13:F14)</f>
        <v>138864.415</v>
      </c>
      <c r="G12" s="35">
        <f>SUM(G13:G14)</f>
        <v>129091.20000000001</v>
      </c>
      <c r="H12" s="35">
        <f>SUM(H13:H14)</f>
        <v>133803.4</v>
      </c>
      <c r="I12" s="35">
        <f>SUM(I13:I14)</f>
        <v>133803.4</v>
      </c>
      <c r="J12" s="36">
        <f>SUM(E12:I12)</f>
        <v>653598.415</v>
      </c>
    </row>
    <row r="13" spans="1:10" s="5" customFormat="1" ht="47.25">
      <c r="A13" s="75"/>
      <c r="B13" s="75"/>
      <c r="C13" s="12" t="s">
        <v>25</v>
      </c>
      <c r="D13" s="37" t="s">
        <v>1</v>
      </c>
      <c r="E13" s="38">
        <f>'Перечень мероприятий'!G12</f>
        <v>62724.6</v>
      </c>
      <c r="F13" s="38">
        <f>'Перечень мероприятий'!H12</f>
        <v>67619.8</v>
      </c>
      <c r="G13" s="38">
        <f>'Перечень мероприятий'!I12</f>
        <v>63600.8</v>
      </c>
      <c r="H13" s="38">
        <f>'Перечень мероприятий'!J12</f>
        <v>67176.8</v>
      </c>
      <c r="I13" s="38">
        <f>'Перечень мероприятий'!K12</f>
        <v>67176.8</v>
      </c>
      <c r="J13" s="39">
        <f>SUM(E13:I13)</f>
        <v>328298.8</v>
      </c>
    </row>
    <row r="14" spans="1:10" s="5" customFormat="1" ht="78.75">
      <c r="A14" s="75"/>
      <c r="B14" s="75"/>
      <c r="C14" s="12" t="s">
        <v>25</v>
      </c>
      <c r="D14" s="37" t="s">
        <v>58</v>
      </c>
      <c r="E14" s="38">
        <f>'Перечень мероприятий'!G11</f>
        <v>55311.40000000001</v>
      </c>
      <c r="F14" s="38">
        <f>'Перечень мероприятий'!H11</f>
        <v>71244.615</v>
      </c>
      <c r="G14" s="38">
        <f>'Перечень мероприятий'!I11</f>
        <v>65490.4</v>
      </c>
      <c r="H14" s="38">
        <f>'Перечень мероприятий'!J11</f>
        <v>66626.59999999999</v>
      </c>
      <c r="I14" s="38">
        <f>'Перечень мероприятий'!K11</f>
        <v>66626.59999999999</v>
      </c>
      <c r="J14" s="40">
        <f>SUM(E14:I14)</f>
        <v>325299.615</v>
      </c>
    </row>
    <row r="15" spans="1:10" s="5" customFormat="1" ht="22.5" customHeight="1">
      <c r="A15" s="69" t="s">
        <v>11</v>
      </c>
      <c r="B15" s="70"/>
      <c r="C15" s="79"/>
      <c r="D15" s="80"/>
      <c r="E15" s="17" t="s">
        <v>28</v>
      </c>
      <c r="F15" s="17" t="s">
        <v>29</v>
      </c>
      <c r="G15" s="17" t="s">
        <v>30</v>
      </c>
      <c r="H15" s="17" t="s">
        <v>31</v>
      </c>
      <c r="I15" s="72" t="s">
        <v>32</v>
      </c>
      <c r="J15" s="88"/>
    </row>
    <row r="16" spans="1:10" ht="31.5" customHeight="1">
      <c r="A16" s="69" t="s">
        <v>64</v>
      </c>
      <c r="B16" s="70"/>
      <c r="C16" s="79"/>
      <c r="D16" s="80"/>
      <c r="E16" s="18">
        <v>0</v>
      </c>
      <c r="F16" s="18">
        <v>0</v>
      </c>
      <c r="G16" s="18">
        <v>0</v>
      </c>
      <c r="H16" s="18">
        <v>0</v>
      </c>
      <c r="I16" s="91">
        <v>0</v>
      </c>
      <c r="J16" s="92"/>
    </row>
    <row r="17" spans="1:10" ht="42.75" customHeight="1">
      <c r="A17" s="81" t="s">
        <v>65</v>
      </c>
      <c r="B17" s="82"/>
      <c r="C17" s="82"/>
      <c r="D17" s="82"/>
      <c r="E17" s="18">
        <v>1</v>
      </c>
      <c r="F17" s="18">
        <v>1</v>
      </c>
      <c r="G17" s="18">
        <v>1</v>
      </c>
      <c r="H17" s="18">
        <v>1</v>
      </c>
      <c r="I17" s="91">
        <v>1</v>
      </c>
      <c r="J17" s="92"/>
    </row>
    <row r="18" spans="1:10" ht="39.75" customHeight="1">
      <c r="A18" s="93" t="s">
        <v>95</v>
      </c>
      <c r="B18" s="94"/>
      <c r="C18" s="94"/>
      <c r="D18" s="94"/>
      <c r="E18" s="32">
        <v>0</v>
      </c>
      <c r="F18" s="32">
        <v>0</v>
      </c>
      <c r="G18" s="32">
        <v>0</v>
      </c>
      <c r="H18" s="32">
        <v>0</v>
      </c>
      <c r="I18" s="95">
        <v>0</v>
      </c>
      <c r="J18" s="96"/>
    </row>
    <row r="19" spans="1:10" ht="42.75" customHeight="1">
      <c r="A19" s="93" t="s">
        <v>96</v>
      </c>
      <c r="B19" s="94"/>
      <c r="C19" s="94"/>
      <c r="D19" s="94"/>
      <c r="E19" s="32">
        <v>0</v>
      </c>
      <c r="F19" s="32">
        <v>0</v>
      </c>
      <c r="G19" s="32">
        <v>0</v>
      </c>
      <c r="H19" s="32">
        <v>0</v>
      </c>
      <c r="I19" s="95">
        <v>0</v>
      </c>
      <c r="J19" s="96"/>
    </row>
  </sheetData>
  <sheetProtection/>
  <mergeCells count="30">
    <mergeCell ref="A18:D18"/>
    <mergeCell ref="I18:J18"/>
    <mergeCell ref="A19:D19"/>
    <mergeCell ref="I19:J19"/>
    <mergeCell ref="I17:J17"/>
    <mergeCell ref="A15:D15"/>
    <mergeCell ref="A16:D16"/>
    <mergeCell ref="A17:D17"/>
    <mergeCell ref="C5:J5"/>
    <mergeCell ref="A9:B9"/>
    <mergeCell ref="C9:J9"/>
    <mergeCell ref="B10:B11"/>
    <mergeCell ref="B12:B14"/>
    <mergeCell ref="A10:A14"/>
    <mergeCell ref="C10:C11"/>
    <mergeCell ref="D10:D11"/>
    <mergeCell ref="E10:J10"/>
    <mergeCell ref="I6:J6"/>
    <mergeCell ref="I8:J8"/>
    <mergeCell ref="I15:J15"/>
    <mergeCell ref="I16:J16"/>
    <mergeCell ref="A2:J2"/>
    <mergeCell ref="H1:J1"/>
    <mergeCell ref="C7:J7"/>
    <mergeCell ref="C6:D6"/>
    <mergeCell ref="A7:B7"/>
    <mergeCell ref="A4:B4"/>
    <mergeCell ref="A5:B5"/>
    <mergeCell ref="A6:B6"/>
    <mergeCell ref="C4:J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52"/>
  <sheetViews>
    <sheetView view="pageBreakPreview" zoomScale="70" zoomScaleNormal="82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C51" sqref="C51:G51"/>
    </sheetView>
  </sheetViews>
  <sheetFormatPr defaultColWidth="9.140625" defaultRowHeight="15" outlineLevelRow="1"/>
  <cols>
    <col min="1" max="1" width="6.421875" style="0" customWidth="1"/>
    <col min="2" max="2" width="27.57421875" style="0" customWidth="1"/>
    <col min="3" max="3" width="23.7109375" style="0" customWidth="1"/>
    <col min="4" max="4" width="12.7109375" style="0" customWidth="1"/>
    <col min="5" max="5" width="19.8515625" style="0" customWidth="1"/>
    <col min="6" max="6" width="17.140625" style="0" customWidth="1"/>
    <col min="7" max="7" width="15.7109375" style="0" customWidth="1"/>
    <col min="8" max="9" width="16.28125" style="0" customWidth="1"/>
    <col min="10" max="10" width="15.7109375" style="0" customWidth="1"/>
    <col min="11" max="11" width="14.00390625" style="0" customWidth="1"/>
    <col min="12" max="12" width="15.140625" style="0" customWidth="1"/>
    <col min="13" max="13" width="30.421875" style="0" customWidth="1"/>
  </cols>
  <sheetData>
    <row r="1" spans="1:13" ht="15.7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.75">
      <c r="A2" s="130" t="s">
        <v>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8" customHeight="1">
      <c r="A3" s="133" t="s">
        <v>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11" customFormat="1" ht="15" customHeight="1">
      <c r="A4" s="134" t="s">
        <v>12</v>
      </c>
      <c r="B4" s="132" t="s">
        <v>14</v>
      </c>
      <c r="C4" s="132" t="s">
        <v>15</v>
      </c>
      <c r="D4" s="132" t="s">
        <v>16</v>
      </c>
      <c r="E4" s="132" t="s">
        <v>17</v>
      </c>
      <c r="F4" s="132" t="s">
        <v>18</v>
      </c>
      <c r="G4" s="135" t="s">
        <v>19</v>
      </c>
      <c r="H4" s="135"/>
      <c r="I4" s="135"/>
      <c r="J4" s="135"/>
      <c r="K4" s="135"/>
      <c r="L4" s="132" t="s">
        <v>20</v>
      </c>
      <c r="M4" s="132" t="s">
        <v>21</v>
      </c>
    </row>
    <row r="5" spans="1:13" s="11" customFormat="1" ht="147" customHeight="1">
      <c r="A5" s="134"/>
      <c r="B5" s="132"/>
      <c r="C5" s="132"/>
      <c r="D5" s="132"/>
      <c r="E5" s="132"/>
      <c r="F5" s="132"/>
      <c r="G5" s="6">
        <v>2015</v>
      </c>
      <c r="H5" s="31">
        <v>2016</v>
      </c>
      <c r="I5" s="6">
        <v>2017</v>
      </c>
      <c r="J5" s="6">
        <v>2018</v>
      </c>
      <c r="K5" s="6">
        <v>2019</v>
      </c>
      <c r="L5" s="132"/>
      <c r="M5" s="132"/>
    </row>
    <row r="6" spans="1:13" s="11" customFormat="1" ht="15.75">
      <c r="A6" s="6">
        <v>1</v>
      </c>
      <c r="B6" s="6">
        <v>2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  <c r="M6" s="6">
        <v>14</v>
      </c>
    </row>
    <row r="7" spans="2:13" s="11" customFormat="1" ht="26.25" customHeight="1" hidden="1" outlineLevel="1">
      <c r="B7" s="41"/>
      <c r="C7" s="42" t="s">
        <v>8</v>
      </c>
      <c r="D7" s="43" t="s">
        <v>73</v>
      </c>
      <c r="E7" s="44"/>
      <c r="F7" s="44"/>
      <c r="G7" s="44"/>
      <c r="H7" s="44"/>
      <c r="I7" s="44"/>
      <c r="J7" s="44"/>
      <c r="K7" s="44"/>
      <c r="L7" s="97" t="s">
        <v>25</v>
      </c>
      <c r="M7" s="101" t="s">
        <v>34</v>
      </c>
    </row>
    <row r="8" spans="1:13" s="11" customFormat="1" ht="31.5" customHeight="1" hidden="1" outlineLevel="1">
      <c r="A8" s="24"/>
      <c r="B8" s="45"/>
      <c r="C8" s="46" t="s">
        <v>1</v>
      </c>
      <c r="D8" s="47"/>
      <c r="E8" s="44">
        <v>0</v>
      </c>
      <c r="F8" s="44">
        <f>SUM(G8:K8)</f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113"/>
      <c r="M8" s="102"/>
    </row>
    <row r="9" spans="1:13" s="11" customFormat="1" ht="16.5" customHeight="1" hidden="1" outlineLevel="1">
      <c r="A9" s="24"/>
      <c r="B9" s="41"/>
      <c r="C9" s="46" t="s">
        <v>9</v>
      </c>
      <c r="D9" s="47"/>
      <c r="E9" s="44">
        <v>0</v>
      </c>
      <c r="F9" s="44">
        <f>SUM(G9:K9)</f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113"/>
      <c r="M9" s="102"/>
    </row>
    <row r="10" spans="1:13" s="11" customFormat="1" ht="20.25" customHeight="1" hidden="1" outlineLevel="1">
      <c r="A10" s="24"/>
      <c r="B10" s="45"/>
      <c r="C10" s="46" t="s">
        <v>10</v>
      </c>
      <c r="D10" s="43" t="s">
        <v>73</v>
      </c>
      <c r="E10" s="44">
        <v>0</v>
      </c>
      <c r="F10" s="44">
        <f>SUM(G10:K10)</f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113"/>
      <c r="M10" s="102"/>
    </row>
    <row r="11" spans="1:13" s="11" customFormat="1" ht="214.5" customHeight="1" collapsed="1">
      <c r="A11" s="99" t="s">
        <v>22</v>
      </c>
      <c r="B11" s="97" t="s">
        <v>86</v>
      </c>
      <c r="C11" s="46" t="s">
        <v>58</v>
      </c>
      <c r="D11" s="47" t="s">
        <v>73</v>
      </c>
      <c r="E11" s="44">
        <f>E17</f>
        <v>12886.5</v>
      </c>
      <c r="F11" s="44">
        <f>SUM(G11:K11)</f>
        <v>325299.615</v>
      </c>
      <c r="G11" s="44">
        <f>G17+G20+G41</f>
        <v>55311.40000000001</v>
      </c>
      <c r="H11" s="44">
        <f>H17+H20+H41</f>
        <v>71244.615</v>
      </c>
      <c r="I11" s="44">
        <f>I17+I20+I41</f>
        <v>65490.4</v>
      </c>
      <c r="J11" s="44">
        <f>J17+J20+J41</f>
        <v>66626.59999999999</v>
      </c>
      <c r="K11" s="44">
        <f>K17+K20+K41</f>
        <v>66626.59999999999</v>
      </c>
      <c r="L11" s="113"/>
      <c r="M11" s="102"/>
    </row>
    <row r="12" spans="1:13" s="11" customFormat="1" ht="34.5" customHeight="1">
      <c r="A12" s="100"/>
      <c r="B12" s="98"/>
      <c r="C12" s="46" t="s">
        <v>1</v>
      </c>
      <c r="D12" s="48"/>
      <c r="E12" s="44">
        <v>48702</v>
      </c>
      <c r="F12" s="44">
        <f>SUM(G12:K12)</f>
        <v>328298.8</v>
      </c>
      <c r="G12" s="49">
        <v>62724.6</v>
      </c>
      <c r="H12" s="50">
        <f>H42</f>
        <v>67619.8</v>
      </c>
      <c r="I12" s="50">
        <v>63600.8</v>
      </c>
      <c r="J12" s="50">
        <v>67176.8</v>
      </c>
      <c r="K12" s="50">
        <f>J12</f>
        <v>67176.8</v>
      </c>
      <c r="L12" s="113"/>
      <c r="M12" s="102"/>
    </row>
    <row r="13" spans="1:13" s="11" customFormat="1" ht="19.5" customHeight="1">
      <c r="A13" s="8"/>
      <c r="B13" s="46"/>
      <c r="C13" s="42" t="s">
        <v>8</v>
      </c>
      <c r="D13" s="44"/>
      <c r="E13" s="44">
        <f>SUM(E14:E17)</f>
        <v>12886.5</v>
      </c>
      <c r="F13" s="44">
        <f>F12+F11</f>
        <v>653598.415</v>
      </c>
      <c r="G13" s="44">
        <f>G12+G11</f>
        <v>118036</v>
      </c>
      <c r="H13" s="44">
        <f>H12+H11</f>
        <v>138864.415</v>
      </c>
      <c r="I13" s="44">
        <f>I12+I11</f>
        <v>129091.20000000001</v>
      </c>
      <c r="J13" s="44">
        <f>J12+J11</f>
        <v>133803.4</v>
      </c>
      <c r="K13" s="44">
        <f>K12+K11</f>
        <v>133803.4</v>
      </c>
      <c r="L13" s="98"/>
      <c r="M13" s="100"/>
    </row>
    <row r="14" spans="1:13" s="11" customFormat="1" ht="30" customHeight="1" hidden="1" outlineLevel="1">
      <c r="A14" s="127" t="s">
        <v>23</v>
      </c>
      <c r="B14" s="117" t="s">
        <v>89</v>
      </c>
      <c r="C14" s="46" t="s">
        <v>1</v>
      </c>
      <c r="D14" s="103" t="s">
        <v>73</v>
      </c>
      <c r="E14" s="44">
        <v>0</v>
      </c>
      <c r="F14" s="44">
        <f>SUM(G14:K14)</f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103" t="s">
        <v>25</v>
      </c>
      <c r="M14" s="101" t="s">
        <v>34</v>
      </c>
    </row>
    <row r="15" spans="1:13" s="11" customFormat="1" ht="31.5" customHeight="1" hidden="1" outlineLevel="1">
      <c r="A15" s="128"/>
      <c r="B15" s="118"/>
      <c r="C15" s="46" t="s">
        <v>9</v>
      </c>
      <c r="D15" s="113"/>
      <c r="E15" s="44">
        <v>0</v>
      </c>
      <c r="F15" s="44">
        <f>SUM(G15:K15)</f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113"/>
      <c r="M15" s="102"/>
    </row>
    <row r="16" spans="1:13" s="11" customFormat="1" ht="39" customHeight="1" hidden="1" outlineLevel="1">
      <c r="A16" s="128"/>
      <c r="B16" s="118"/>
      <c r="C16" s="46" t="s">
        <v>10</v>
      </c>
      <c r="D16" s="113"/>
      <c r="E16" s="44">
        <v>0</v>
      </c>
      <c r="F16" s="44">
        <f>SUM(G16:K16)</f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113"/>
      <c r="M16" s="102"/>
    </row>
    <row r="17" spans="1:13" s="11" customFormat="1" ht="119.25" customHeight="1" collapsed="1">
      <c r="A17" s="129"/>
      <c r="B17" s="119"/>
      <c r="C17" s="46" t="s">
        <v>58</v>
      </c>
      <c r="D17" s="98"/>
      <c r="E17" s="44">
        <v>12886.5</v>
      </c>
      <c r="F17" s="44">
        <f>SUM(G17:K17)</f>
        <v>325299.615</v>
      </c>
      <c r="G17" s="44">
        <f>G18+G29+G35</f>
        <v>55311.40000000001</v>
      </c>
      <c r="H17" s="44">
        <f>H18+H29+H35</f>
        <v>71244.615</v>
      </c>
      <c r="I17" s="44">
        <f>I18+I29+I35</f>
        <v>65490.4</v>
      </c>
      <c r="J17" s="44">
        <f>J18+J29+J35</f>
        <v>66626.59999999999</v>
      </c>
      <c r="K17" s="44">
        <f>K18+K29+K35</f>
        <v>66626.59999999999</v>
      </c>
      <c r="L17" s="98"/>
      <c r="M17" s="100"/>
    </row>
    <row r="18" spans="1:13" s="11" customFormat="1" ht="65.25" customHeight="1">
      <c r="A18" s="99" t="s">
        <v>79</v>
      </c>
      <c r="B18" s="117" t="s">
        <v>91</v>
      </c>
      <c r="C18" s="117" t="s">
        <v>58</v>
      </c>
      <c r="D18" s="97" t="s">
        <v>73</v>
      </c>
      <c r="E18" s="97" t="s">
        <v>35</v>
      </c>
      <c r="F18" s="104">
        <v>66376.4</v>
      </c>
      <c r="G18" s="106">
        <v>13357.2</v>
      </c>
      <c r="H18" s="108">
        <f>13331.4+66.64</f>
        <v>13398.039999999999</v>
      </c>
      <c r="I18" s="106">
        <v>13179.4</v>
      </c>
      <c r="J18" s="108">
        <v>13254.2</v>
      </c>
      <c r="K18" s="106">
        <f>J18</f>
        <v>13254.2</v>
      </c>
      <c r="L18" s="103" t="s">
        <v>25</v>
      </c>
      <c r="M18" s="101" t="s">
        <v>36</v>
      </c>
    </row>
    <row r="19" spans="1:13" s="11" customFormat="1" ht="32.25" customHeight="1">
      <c r="A19" s="100"/>
      <c r="B19" s="119"/>
      <c r="C19" s="119"/>
      <c r="D19" s="98"/>
      <c r="E19" s="98"/>
      <c r="F19" s="105"/>
      <c r="G19" s="107"/>
      <c r="H19" s="109"/>
      <c r="I19" s="107"/>
      <c r="J19" s="109"/>
      <c r="K19" s="107"/>
      <c r="L19" s="98"/>
      <c r="M19" s="100"/>
    </row>
    <row r="20" spans="1:13" s="11" customFormat="1" ht="15.75" customHeight="1">
      <c r="A20" s="99" t="s">
        <v>75</v>
      </c>
      <c r="B20" s="117" t="s">
        <v>66</v>
      </c>
      <c r="C20" s="42" t="s">
        <v>8</v>
      </c>
      <c r="D20" s="44"/>
      <c r="E20" s="51">
        <f>SUM(E21:E24)</f>
        <v>28941.6</v>
      </c>
      <c r="F20" s="51">
        <f aca="true" t="shared" si="0" ref="F20:K20">SUM(F21:F24)</f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1">
        <f t="shared" si="0"/>
        <v>0</v>
      </c>
      <c r="K20" s="51">
        <f t="shared" si="0"/>
        <v>0</v>
      </c>
      <c r="L20" s="44"/>
      <c r="M20" s="7"/>
    </row>
    <row r="21" spans="1:13" s="11" customFormat="1" ht="30" customHeight="1" hidden="1" outlineLevel="1">
      <c r="A21" s="102"/>
      <c r="B21" s="118"/>
      <c r="C21" s="46" t="s">
        <v>1</v>
      </c>
      <c r="D21" s="103" t="s">
        <v>73</v>
      </c>
      <c r="E21" s="51">
        <v>0</v>
      </c>
      <c r="F21" s="51">
        <f>SUM(G21:K21)</f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103" t="s">
        <v>25</v>
      </c>
      <c r="M21" s="101" t="s">
        <v>37</v>
      </c>
    </row>
    <row r="22" spans="1:13" s="11" customFormat="1" ht="47.25" customHeight="1" hidden="1" outlineLevel="1">
      <c r="A22" s="102"/>
      <c r="B22" s="118"/>
      <c r="C22" s="46" t="s">
        <v>9</v>
      </c>
      <c r="D22" s="113"/>
      <c r="E22" s="51">
        <v>0</v>
      </c>
      <c r="F22" s="51">
        <f>SUM(G22:K22)</f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113"/>
      <c r="M22" s="102"/>
    </row>
    <row r="23" spans="1:13" s="11" customFormat="1" ht="31.5" customHeight="1" hidden="1" outlineLevel="1">
      <c r="A23" s="102"/>
      <c r="B23" s="118"/>
      <c r="C23" s="46" t="s">
        <v>10</v>
      </c>
      <c r="D23" s="113"/>
      <c r="E23" s="51">
        <v>0</v>
      </c>
      <c r="F23" s="51">
        <f>SUM(G23:K23)</f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113"/>
      <c r="M23" s="102"/>
    </row>
    <row r="24" spans="1:13" s="11" customFormat="1" ht="107.25" customHeight="1" collapsed="1">
      <c r="A24" s="100"/>
      <c r="B24" s="119"/>
      <c r="C24" s="46" t="s">
        <v>58</v>
      </c>
      <c r="D24" s="98"/>
      <c r="E24" s="51">
        <f>E25</f>
        <v>28941.6</v>
      </c>
      <c r="F24" s="110" t="s">
        <v>51</v>
      </c>
      <c r="G24" s="111"/>
      <c r="H24" s="111"/>
      <c r="I24" s="111"/>
      <c r="J24" s="111"/>
      <c r="K24" s="112"/>
      <c r="L24" s="98"/>
      <c r="M24" s="100"/>
    </row>
    <row r="25" spans="1:13" s="11" customFormat="1" ht="15" customHeight="1">
      <c r="A25" s="99" t="s">
        <v>76</v>
      </c>
      <c r="B25" s="117" t="s">
        <v>67</v>
      </c>
      <c r="C25" s="42" t="s">
        <v>8</v>
      </c>
      <c r="D25" s="103" t="s">
        <v>73</v>
      </c>
      <c r="E25" s="52">
        <f>SUM(E26:E29)</f>
        <v>28941.6</v>
      </c>
      <c r="F25" s="44">
        <f>SUM(F26:F29)</f>
        <v>244852.675</v>
      </c>
      <c r="G25" s="44">
        <f>SUM(G26:G29)</f>
        <v>39252.4</v>
      </c>
      <c r="H25" s="44">
        <f>SUM(H26:H29)</f>
        <v>55090.775</v>
      </c>
      <c r="I25" s="44">
        <f>SUM(I26:I29)</f>
        <v>49500.5</v>
      </c>
      <c r="J25" s="44">
        <f>SUM(J26:J29)</f>
        <v>50504.5</v>
      </c>
      <c r="K25" s="52">
        <f>SUM(K26:K29)</f>
        <v>50504.5</v>
      </c>
      <c r="L25" s="103" t="s">
        <v>25</v>
      </c>
      <c r="M25" s="101" t="s">
        <v>37</v>
      </c>
    </row>
    <row r="26" spans="1:13" s="11" customFormat="1" ht="30" customHeight="1" hidden="1" outlineLevel="1">
      <c r="A26" s="102"/>
      <c r="B26" s="118"/>
      <c r="C26" s="46" t="s">
        <v>1</v>
      </c>
      <c r="D26" s="113"/>
      <c r="E26" s="44">
        <v>0</v>
      </c>
      <c r="F26" s="44">
        <f>SUM(G26:K26)</f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113"/>
      <c r="M26" s="102"/>
    </row>
    <row r="27" spans="1:13" s="11" customFormat="1" ht="47.25" customHeight="1" hidden="1" outlineLevel="1">
      <c r="A27" s="102"/>
      <c r="B27" s="118"/>
      <c r="C27" s="46" t="s">
        <v>9</v>
      </c>
      <c r="D27" s="113"/>
      <c r="E27" s="44">
        <v>0</v>
      </c>
      <c r="F27" s="44">
        <f>SUM(G27:K27)</f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113"/>
      <c r="M27" s="102"/>
    </row>
    <row r="28" spans="1:13" s="11" customFormat="1" ht="31.5" customHeight="1" hidden="1" outlineLevel="1">
      <c r="A28" s="102"/>
      <c r="B28" s="118"/>
      <c r="C28" s="46" t="s">
        <v>10</v>
      </c>
      <c r="D28" s="113"/>
      <c r="E28" s="44">
        <v>0</v>
      </c>
      <c r="F28" s="44">
        <f>SUM(G28:K28)</f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113"/>
      <c r="M28" s="102"/>
    </row>
    <row r="29" spans="1:13" s="11" customFormat="1" ht="102" customHeight="1" collapsed="1">
      <c r="A29" s="100"/>
      <c r="B29" s="119"/>
      <c r="C29" s="46" t="s">
        <v>58</v>
      </c>
      <c r="D29" s="98"/>
      <c r="E29" s="53">
        <v>28941.6</v>
      </c>
      <c r="F29" s="44">
        <f>SUM(G29:K29)</f>
        <v>244852.675</v>
      </c>
      <c r="G29" s="54">
        <v>39252.4</v>
      </c>
      <c r="H29" s="54">
        <f>49310.2+5780.595-0.02</f>
        <v>55090.775</v>
      </c>
      <c r="I29" s="54">
        <v>49500.5</v>
      </c>
      <c r="J29" s="54">
        <v>50504.5</v>
      </c>
      <c r="K29" s="54">
        <f>J29</f>
        <v>50504.5</v>
      </c>
      <c r="L29" s="98"/>
      <c r="M29" s="100"/>
    </row>
    <row r="30" spans="1:13" s="11" customFormat="1" ht="49.5" customHeight="1">
      <c r="A30" s="137" t="s">
        <v>77</v>
      </c>
      <c r="B30" s="123" t="s">
        <v>68</v>
      </c>
      <c r="C30" s="117" t="s">
        <v>58</v>
      </c>
      <c r="D30" s="97" t="s">
        <v>74</v>
      </c>
      <c r="E30" s="138" t="s">
        <v>35</v>
      </c>
      <c r="F30" s="140" t="s">
        <v>51</v>
      </c>
      <c r="G30" s="141"/>
      <c r="H30" s="141"/>
      <c r="I30" s="141"/>
      <c r="J30" s="141"/>
      <c r="K30" s="142"/>
      <c r="L30" s="103" t="s">
        <v>38</v>
      </c>
      <c r="M30" s="101" t="s">
        <v>39</v>
      </c>
    </row>
    <row r="31" spans="1:13" s="11" customFormat="1" ht="63" customHeight="1">
      <c r="A31" s="87"/>
      <c r="B31" s="123"/>
      <c r="C31" s="119"/>
      <c r="D31" s="98"/>
      <c r="E31" s="139"/>
      <c r="F31" s="143"/>
      <c r="G31" s="144"/>
      <c r="H31" s="144"/>
      <c r="I31" s="144"/>
      <c r="J31" s="144"/>
      <c r="K31" s="145"/>
      <c r="L31" s="98"/>
      <c r="M31" s="100"/>
    </row>
    <row r="32" spans="1:13" s="11" customFormat="1" ht="151.5" customHeight="1">
      <c r="A32" s="19" t="s">
        <v>78</v>
      </c>
      <c r="B32" s="46" t="s">
        <v>69</v>
      </c>
      <c r="C32" s="46" t="s">
        <v>53</v>
      </c>
      <c r="D32" s="44" t="s">
        <v>73</v>
      </c>
      <c r="E32" s="55" t="s">
        <v>35</v>
      </c>
      <c r="F32" s="124" t="s">
        <v>51</v>
      </c>
      <c r="G32" s="125"/>
      <c r="H32" s="125"/>
      <c r="I32" s="125"/>
      <c r="J32" s="125"/>
      <c r="K32" s="126"/>
      <c r="L32" s="44" t="s">
        <v>25</v>
      </c>
      <c r="M32" s="10" t="s">
        <v>40</v>
      </c>
    </row>
    <row r="33" spans="1:13" s="11" customFormat="1" ht="167.25" customHeight="1">
      <c r="A33" s="19" t="s">
        <v>80</v>
      </c>
      <c r="B33" s="46" t="s">
        <v>70</v>
      </c>
      <c r="C33" s="46" t="s">
        <v>60</v>
      </c>
      <c r="D33" s="44" t="s">
        <v>73</v>
      </c>
      <c r="E33" s="55" t="s">
        <v>35</v>
      </c>
      <c r="F33" s="124" t="s">
        <v>51</v>
      </c>
      <c r="G33" s="125"/>
      <c r="H33" s="125"/>
      <c r="I33" s="125"/>
      <c r="J33" s="125"/>
      <c r="K33" s="126"/>
      <c r="L33" s="44" t="s">
        <v>25</v>
      </c>
      <c r="M33" s="10" t="s">
        <v>41</v>
      </c>
    </row>
    <row r="34" spans="1:13" s="11" customFormat="1" ht="231.75" customHeight="1">
      <c r="A34" s="19" t="s">
        <v>81</v>
      </c>
      <c r="B34" s="46" t="s">
        <v>71</v>
      </c>
      <c r="C34" s="46" t="s">
        <v>53</v>
      </c>
      <c r="D34" s="55" t="s">
        <v>73</v>
      </c>
      <c r="E34" s="55" t="s">
        <v>35</v>
      </c>
      <c r="F34" s="124" t="s">
        <v>51</v>
      </c>
      <c r="G34" s="125"/>
      <c r="H34" s="125"/>
      <c r="I34" s="125"/>
      <c r="J34" s="125"/>
      <c r="K34" s="126"/>
      <c r="L34" s="44" t="s">
        <v>25</v>
      </c>
      <c r="M34" s="10" t="s">
        <v>42</v>
      </c>
    </row>
    <row r="35" spans="1:13" s="11" customFormat="1" ht="15.75" customHeight="1">
      <c r="A35" s="127" t="s">
        <v>82</v>
      </c>
      <c r="B35" s="117" t="s">
        <v>92</v>
      </c>
      <c r="C35" s="42" t="s">
        <v>8</v>
      </c>
      <c r="D35" s="44"/>
      <c r="E35" s="44">
        <f>SUM(E36:E39)</f>
        <v>48702</v>
      </c>
      <c r="F35" s="44">
        <f aca="true" t="shared" si="1" ref="F35:K35">SUM(F36:F39)</f>
        <v>14003.9</v>
      </c>
      <c r="G35" s="56">
        <f t="shared" si="1"/>
        <v>2701.8</v>
      </c>
      <c r="H35" s="56">
        <f t="shared" si="1"/>
        <v>2755.8</v>
      </c>
      <c r="I35" s="56">
        <f t="shared" si="1"/>
        <v>2810.5</v>
      </c>
      <c r="J35" s="56">
        <f t="shared" si="1"/>
        <v>2867.9</v>
      </c>
      <c r="K35" s="56">
        <f t="shared" si="1"/>
        <v>2867.9</v>
      </c>
      <c r="L35" s="44"/>
      <c r="M35" s="7"/>
    </row>
    <row r="36" spans="1:13" s="11" customFormat="1" ht="136.5" customHeight="1">
      <c r="A36" s="128"/>
      <c r="B36" s="118"/>
      <c r="C36" s="46" t="s">
        <v>59</v>
      </c>
      <c r="D36" s="57" t="s">
        <v>73</v>
      </c>
      <c r="E36" s="58">
        <v>48702</v>
      </c>
      <c r="F36" s="44">
        <f aca="true" t="shared" si="2" ref="D36:F39">SUM(G36:K36)</f>
        <v>14003.9</v>
      </c>
      <c r="G36" s="59">
        <v>2701.8</v>
      </c>
      <c r="H36" s="59">
        <v>2755.8</v>
      </c>
      <c r="I36" s="59">
        <v>2810.5</v>
      </c>
      <c r="J36" s="59">
        <v>2867.9</v>
      </c>
      <c r="K36" s="59">
        <f>J36</f>
        <v>2867.9</v>
      </c>
      <c r="L36" s="103" t="s">
        <v>38</v>
      </c>
      <c r="M36" s="101" t="s">
        <v>43</v>
      </c>
    </row>
    <row r="37" spans="1:13" s="11" customFormat="1" ht="31.5" customHeight="1" hidden="1" outlineLevel="1">
      <c r="A37" s="128"/>
      <c r="B37" s="118"/>
      <c r="C37" s="46" t="s">
        <v>9</v>
      </c>
      <c r="D37" s="44">
        <f t="shared" si="2"/>
        <v>0</v>
      </c>
      <c r="E37" s="44">
        <f t="shared" si="2"/>
        <v>0</v>
      </c>
      <c r="F37" s="44">
        <f t="shared" si="2"/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98"/>
      <c r="M37" s="102"/>
    </row>
    <row r="38" spans="1:13" s="11" customFormat="1" ht="31.5" hidden="1" outlineLevel="1">
      <c r="A38" s="128"/>
      <c r="B38" s="118"/>
      <c r="C38" s="46" t="s">
        <v>10</v>
      </c>
      <c r="D38" s="44">
        <f t="shared" si="2"/>
        <v>0</v>
      </c>
      <c r="E38" s="44">
        <f t="shared" si="2"/>
        <v>0</v>
      </c>
      <c r="F38" s="44">
        <f>SUM(G38:K38)</f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/>
      <c r="M38" s="102"/>
    </row>
    <row r="39" spans="1:13" s="11" customFormat="1" ht="107.25" customHeight="1" hidden="1" outlineLevel="1">
      <c r="A39" s="129"/>
      <c r="B39" s="119"/>
      <c r="C39" s="46" t="s">
        <v>58</v>
      </c>
      <c r="D39" s="44">
        <f t="shared" si="2"/>
        <v>0</v>
      </c>
      <c r="E39" s="44">
        <f t="shared" si="2"/>
        <v>0</v>
      </c>
      <c r="F39" s="44">
        <f>SUM(G39:K39)</f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/>
      <c r="M39" s="100"/>
    </row>
    <row r="40" spans="1:13" s="11" customFormat="1" ht="138.75" customHeight="1" collapsed="1">
      <c r="A40" s="20" t="s">
        <v>83</v>
      </c>
      <c r="B40" s="46" t="s">
        <v>72</v>
      </c>
      <c r="C40" s="46" t="s">
        <v>59</v>
      </c>
      <c r="D40" s="60" t="s">
        <v>73</v>
      </c>
      <c r="E40" s="55" t="s">
        <v>35</v>
      </c>
      <c r="F40" s="124" t="s">
        <v>51</v>
      </c>
      <c r="G40" s="125"/>
      <c r="H40" s="125"/>
      <c r="I40" s="125"/>
      <c r="J40" s="125"/>
      <c r="K40" s="126"/>
      <c r="L40" s="61" t="s">
        <v>25</v>
      </c>
      <c r="M40" s="9" t="s">
        <v>44</v>
      </c>
    </row>
    <row r="41" spans="1:13" s="11" customFormat="1" ht="167.25" customHeight="1">
      <c r="A41" s="25" t="s">
        <v>88</v>
      </c>
      <c r="B41" s="62" t="s">
        <v>98</v>
      </c>
      <c r="C41" s="46" t="s">
        <v>59</v>
      </c>
      <c r="D41" s="60" t="s">
        <v>73</v>
      </c>
      <c r="E41" s="55" t="s">
        <v>35</v>
      </c>
      <c r="F41" s="124" t="s">
        <v>51</v>
      </c>
      <c r="G41" s="125"/>
      <c r="H41" s="125"/>
      <c r="I41" s="125"/>
      <c r="J41" s="125"/>
      <c r="K41" s="126"/>
      <c r="L41" s="61"/>
      <c r="M41" s="22"/>
    </row>
    <row r="42" spans="1:13" s="11" customFormat="1" ht="85.5" customHeight="1">
      <c r="A42" s="120" t="s">
        <v>56</v>
      </c>
      <c r="B42" s="117" t="s">
        <v>97</v>
      </c>
      <c r="C42" s="42" t="s">
        <v>8</v>
      </c>
      <c r="D42" s="60" t="s">
        <v>73</v>
      </c>
      <c r="E42" s="52">
        <f>SUM(E43:E46)</f>
        <v>48702</v>
      </c>
      <c r="F42" s="44">
        <f>SUM(F43:F46)</f>
        <v>328298.8</v>
      </c>
      <c r="G42" s="44">
        <f>SUM(G43:G46)</f>
        <v>62724.6</v>
      </c>
      <c r="H42" s="44">
        <f>SUM(H43:H46)</f>
        <v>67619.8</v>
      </c>
      <c r="I42" s="44">
        <f>SUM(I43:I46)</f>
        <v>63600.8</v>
      </c>
      <c r="J42" s="44">
        <f>SUM(J43:J46)</f>
        <v>67176.8</v>
      </c>
      <c r="K42" s="44">
        <f>SUM(K43:K46)</f>
        <v>67176.8</v>
      </c>
      <c r="L42" s="97" t="s">
        <v>25</v>
      </c>
      <c r="M42" s="114" t="s">
        <v>45</v>
      </c>
    </row>
    <row r="43" spans="1:13" s="11" customFormat="1" ht="78" customHeight="1">
      <c r="A43" s="121"/>
      <c r="B43" s="118"/>
      <c r="C43" s="46" t="s">
        <v>1</v>
      </c>
      <c r="D43" s="57" t="s">
        <v>73</v>
      </c>
      <c r="E43" s="63">
        <v>48702</v>
      </c>
      <c r="F43" s="64">
        <f>F47</f>
        <v>328298.8</v>
      </c>
      <c r="G43" s="64">
        <f>G47</f>
        <v>62724.6</v>
      </c>
      <c r="H43" s="64">
        <f>H47</f>
        <v>67619.8</v>
      </c>
      <c r="I43" s="64">
        <f>I47</f>
        <v>63600.8</v>
      </c>
      <c r="J43" s="64">
        <f>J47</f>
        <v>67176.8</v>
      </c>
      <c r="K43" s="64">
        <f>K47</f>
        <v>67176.8</v>
      </c>
      <c r="L43" s="113"/>
      <c r="M43" s="115"/>
    </row>
    <row r="44" spans="1:13" s="11" customFormat="1" ht="43.5" customHeight="1" hidden="1" outlineLevel="1">
      <c r="A44" s="121"/>
      <c r="B44" s="118"/>
      <c r="C44" s="46" t="s">
        <v>9</v>
      </c>
      <c r="D44" s="44">
        <f>SUM(E44:I44)</f>
        <v>0</v>
      </c>
      <c r="E44" s="44">
        <f>SUM(F44:J44)</f>
        <v>0</v>
      </c>
      <c r="F44" s="44">
        <f>SUM(G44:K44)</f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113"/>
      <c r="M44" s="115"/>
    </row>
    <row r="45" spans="1:13" s="11" customFormat="1" ht="37.5" customHeight="1" hidden="1" outlineLevel="1">
      <c r="A45" s="121"/>
      <c r="B45" s="118"/>
      <c r="C45" s="46" t="s">
        <v>10</v>
      </c>
      <c r="D45" s="44">
        <f>SUM(E45:I45)</f>
        <v>0</v>
      </c>
      <c r="E45" s="44">
        <f>SUM(F45:J45)</f>
        <v>0</v>
      </c>
      <c r="F45" s="44">
        <f>SUM(G45:K45)</f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113"/>
      <c r="M45" s="115"/>
    </row>
    <row r="46" spans="1:13" s="11" customFormat="1" ht="51" customHeight="1" hidden="1" outlineLevel="1">
      <c r="A46" s="122"/>
      <c r="B46" s="119"/>
      <c r="C46" s="46" t="s">
        <v>53</v>
      </c>
      <c r="D46" s="44">
        <f>SUM(E46:I46)</f>
        <v>0</v>
      </c>
      <c r="E46" s="44">
        <f>SUM(F46:J46)</f>
        <v>0</v>
      </c>
      <c r="F46" s="44">
        <f>SUM(G46:K46)</f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98"/>
      <c r="M46" s="116"/>
    </row>
    <row r="47" spans="1:13" s="11" customFormat="1" ht="168.75" customHeight="1" collapsed="1">
      <c r="A47" s="21" t="s">
        <v>84</v>
      </c>
      <c r="B47" s="46" t="s">
        <v>93</v>
      </c>
      <c r="C47" s="46" t="s">
        <v>1</v>
      </c>
      <c r="D47" s="60" t="s">
        <v>73</v>
      </c>
      <c r="E47" s="63">
        <v>48702</v>
      </c>
      <c r="F47" s="44">
        <f>SUM(G47:K47)</f>
        <v>328298.8</v>
      </c>
      <c r="G47" s="49">
        <v>62724.6</v>
      </c>
      <c r="H47" s="50">
        <f>59319.8+8300</f>
        <v>67619.8</v>
      </c>
      <c r="I47" s="50">
        <v>63600.8</v>
      </c>
      <c r="J47" s="50">
        <v>67176.8</v>
      </c>
      <c r="K47" s="50">
        <f>J47</f>
        <v>67176.8</v>
      </c>
      <c r="L47" s="44" t="s">
        <v>25</v>
      </c>
      <c r="M47" s="19" t="s">
        <v>45</v>
      </c>
    </row>
    <row r="48" spans="1:13" s="11" customFormat="1" ht="148.5" customHeight="1">
      <c r="A48" s="21" t="s">
        <v>85</v>
      </c>
      <c r="B48" s="46" t="s">
        <v>94</v>
      </c>
      <c r="C48" s="46" t="s">
        <v>1</v>
      </c>
      <c r="D48" s="60" t="s">
        <v>73</v>
      </c>
      <c r="E48" s="55" t="s">
        <v>35</v>
      </c>
      <c r="F48" s="124" t="s">
        <v>51</v>
      </c>
      <c r="G48" s="125"/>
      <c r="H48" s="125"/>
      <c r="I48" s="125"/>
      <c r="J48" s="125"/>
      <c r="K48" s="126"/>
      <c r="L48" s="44" t="s">
        <v>25</v>
      </c>
      <c r="M48" s="10" t="s">
        <v>46</v>
      </c>
    </row>
    <row r="49" spans="1:13" s="11" customFormat="1" ht="23.25" customHeight="1">
      <c r="A49" s="26"/>
      <c r="B49" s="27" t="s">
        <v>90</v>
      </c>
      <c r="C49" s="28"/>
      <c r="D49" s="23"/>
      <c r="E49" s="29"/>
      <c r="F49" s="33">
        <f>F13</f>
        <v>653598.415</v>
      </c>
      <c r="G49" s="33">
        <f>G13</f>
        <v>118036</v>
      </c>
      <c r="H49" s="33">
        <f>H13</f>
        <v>138864.415</v>
      </c>
      <c r="I49" s="33">
        <f>I13</f>
        <v>129091.20000000001</v>
      </c>
      <c r="J49" s="33">
        <f>J13</f>
        <v>133803.4</v>
      </c>
      <c r="K49" s="33">
        <f>K13</f>
        <v>133803.4</v>
      </c>
      <c r="L49" s="30"/>
      <c r="M49" s="29"/>
    </row>
    <row r="50" spans="1:13" s="4" customFormat="1" ht="27.75" customHeight="1">
      <c r="A50" s="146" t="s">
        <v>52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 ht="15">
      <c r="A51" s="2"/>
      <c r="B51" s="2"/>
      <c r="C51" s="1"/>
      <c r="D51" s="1"/>
      <c r="E51" s="1"/>
      <c r="F51" s="136"/>
      <c r="G51" s="136"/>
      <c r="H51" s="2"/>
      <c r="I51" s="2"/>
      <c r="J51" s="2"/>
      <c r="K51" s="2"/>
      <c r="L51" s="2"/>
      <c r="M51" s="2"/>
    </row>
    <row r="52" ht="15">
      <c r="B52" t="s">
        <v>87</v>
      </c>
    </row>
  </sheetData>
  <sheetProtection/>
  <mergeCells count="69">
    <mergeCell ref="F51:G51"/>
    <mergeCell ref="A14:A17"/>
    <mergeCell ref="B14:B17"/>
    <mergeCell ref="D14:D17"/>
    <mergeCell ref="B18:B19"/>
    <mergeCell ref="C30:C31"/>
    <mergeCell ref="F32:K32"/>
    <mergeCell ref="D18:D19"/>
    <mergeCell ref="F48:K48"/>
    <mergeCell ref="F41:K41"/>
    <mergeCell ref="D25:D29"/>
    <mergeCell ref="A30:A31"/>
    <mergeCell ref="E30:E31"/>
    <mergeCell ref="F30:K31"/>
    <mergeCell ref="D30:D31"/>
    <mergeCell ref="A50:M50"/>
    <mergeCell ref="A2:M2"/>
    <mergeCell ref="L4:L5"/>
    <mergeCell ref="M4:M5"/>
    <mergeCell ref="A1:M1"/>
    <mergeCell ref="A3:M3"/>
    <mergeCell ref="A4:A5"/>
    <mergeCell ref="B4:B5"/>
    <mergeCell ref="C4:C5"/>
    <mergeCell ref="G4:K4"/>
    <mergeCell ref="D4:D5"/>
    <mergeCell ref="E4:E5"/>
    <mergeCell ref="F4:F5"/>
    <mergeCell ref="M36:M39"/>
    <mergeCell ref="F40:K40"/>
    <mergeCell ref="L25:L29"/>
    <mergeCell ref="L36:L37"/>
    <mergeCell ref="A20:A24"/>
    <mergeCell ref="B20:B24"/>
    <mergeCell ref="A25:A29"/>
    <mergeCell ref="B25:B29"/>
    <mergeCell ref="A35:A39"/>
    <mergeCell ref="B35:B39"/>
    <mergeCell ref="L42:L46"/>
    <mergeCell ref="M42:M46"/>
    <mergeCell ref="B42:B46"/>
    <mergeCell ref="A42:A46"/>
    <mergeCell ref="L14:L17"/>
    <mergeCell ref="M14:M17"/>
    <mergeCell ref="A18:A19"/>
    <mergeCell ref="C18:C19"/>
    <mergeCell ref="E18:E19"/>
    <mergeCell ref="B30:B31"/>
    <mergeCell ref="D21:D24"/>
    <mergeCell ref="L21:L24"/>
    <mergeCell ref="M18:M19"/>
    <mergeCell ref="L18:L19"/>
    <mergeCell ref="F33:K33"/>
    <mergeCell ref="F34:K34"/>
    <mergeCell ref="B11:B12"/>
    <mergeCell ref="A11:A12"/>
    <mergeCell ref="M21:M24"/>
    <mergeCell ref="M30:M31"/>
    <mergeCell ref="L30:L31"/>
    <mergeCell ref="F18:F19"/>
    <mergeCell ref="G18:G19"/>
    <mergeCell ref="H18:H19"/>
    <mergeCell ref="I18:I19"/>
    <mergeCell ref="J18:J19"/>
    <mergeCell ref="K18:K19"/>
    <mergeCell ref="F24:K24"/>
    <mergeCell ref="L7:L13"/>
    <mergeCell ref="M7:M13"/>
    <mergeCell ref="M25:M29"/>
  </mergeCells>
  <printOptions/>
  <pageMargins left="0.1968503937007874" right="0.1968503937007874" top="0.3937007874015748" bottom="0.3937007874015748" header="0.1968503937007874" footer="0.1968503937007874"/>
  <pageSetup firstPageNumber="6" useFirstPageNumber="1"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2016-10-27T12:05:11Z</cp:lastPrinted>
  <dcterms:created xsi:type="dcterms:W3CDTF">2014-09-12T06:18:21Z</dcterms:created>
  <dcterms:modified xsi:type="dcterms:W3CDTF">2016-11-18T12:27:27Z</dcterms:modified>
  <cp:category/>
  <cp:version/>
  <cp:contentType/>
  <cp:contentStatus/>
</cp:coreProperties>
</file>