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  <sheet name="Лист3" sheetId="2" r:id="rId2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<sst xmlns="http://schemas.openxmlformats.org/spreadsheetml/2006/main" count="506" uniqueCount="263">
  <si>
    <t>Объем финансирования по годам (тыс. руб.)</t>
  </si>
  <si>
    <t xml:space="preserve">2015 год       </t>
  </si>
  <si>
    <t xml:space="preserve">2017 год  </t>
  </si>
  <si>
    <t xml:space="preserve">2018 год  </t>
  </si>
  <si>
    <t xml:space="preserve">2019 год </t>
  </si>
  <si>
    <t>2015-2019</t>
  </si>
  <si>
    <t>№ п/п</t>
  </si>
  <si>
    <t>В пределах средств, предусмотренных на основную деятельность ответственных за исполнение мероприятия</t>
  </si>
  <si>
    <t>Средства      
бюджета      
городского округа Электросталь   
Московской    
области</t>
  </si>
  <si>
    <t xml:space="preserve">Управлению по промышленности, транспорту, связи и экологии Администрации </t>
  </si>
  <si>
    <t>Управление по потребительскому рынку, услугам и связям с общественностью</t>
  </si>
  <si>
    <t xml:space="preserve">Управлению по промышленности, транспорту, связи и экологии  </t>
  </si>
  <si>
    <t>Рост инвестиций в развитие торговли и услуг</t>
  </si>
  <si>
    <t>Мероприятие 1. Содействие формированию в городском округе Электросталь инфраструктуры потребительского рынка, повышение обеспеченности населения площадями современных форматов торговли и услуг</t>
  </si>
  <si>
    <t>Мероприятие 2. Поддержка инвестиционной деятельности и стимулирование притока инвестиций в развитие торговли и услуг</t>
  </si>
  <si>
    <t>Мероприятие 3. Обеспечение необходимого уровня конкуренции и повышение качества предоставляемых услуг в предприятиях торговли и сферы услуг</t>
  </si>
  <si>
    <t>Всего по подпрограмме</t>
  </si>
  <si>
    <t>Мероприятие 1.
Разработка концепции инвестиционного развития</t>
  </si>
  <si>
    <t>Увеличение товарооборота, укрепление дружбы и сотрудничества.</t>
  </si>
  <si>
    <t>Создание городской геоинформационной системы</t>
  </si>
  <si>
    <t>Улучшение архитектурного облика города</t>
  </si>
  <si>
    <t>Управление по жилищной политике</t>
  </si>
  <si>
    <t>Предоставление социальной помощи в полном размере</t>
  </si>
  <si>
    <t>Мероприятия по реализации подпрограммы</t>
  </si>
  <si>
    <t xml:space="preserve">Ответственный
за выполнение
мероприятия  
подпрограммы
</t>
  </si>
  <si>
    <t xml:space="preserve">Результаты  
выполнения  
мероприятий 
подпрограммы
</t>
  </si>
  <si>
    <t xml:space="preserve">Задача 4. 
Оказание социальной помощи отдельным категориям граждан городского округа Электросталь </t>
  </si>
  <si>
    <t xml:space="preserve">Всего 
(тыс. руб.)
</t>
  </si>
  <si>
    <t>Внесение изменений в планы закупок, планы-графики, документацию о закупках или отмена закупки по результатам обсуждений</t>
  </si>
  <si>
    <t>Снижение доли контрактов, заключенных без объявления торгов</t>
  </si>
  <si>
    <t>Объем финансиро-вания мероприятия в текущем финансовом году 
(тыс. руб.)</t>
  </si>
  <si>
    <t>Утвержденные Правил землепользования и застройки</t>
  </si>
  <si>
    <t>Задача 3. 
Формирование благоприятного облика городского округа Электросталь</t>
  </si>
  <si>
    <t xml:space="preserve">Мероприятие 1. Создание единой цифровой картографической основы на территории города </t>
  </si>
  <si>
    <t>Перечень мероприятий подпрограммы 
«Создание условий для устойчивого социально-экономического развития городского округа Электросталь Московской области» 
муниципальной программы "Повышение эффективности деятельности органов местного самоуправления городского округа Электросталь Московской области" 
на 2015-2019 годы</t>
  </si>
  <si>
    <t>ИТОГО</t>
  </si>
  <si>
    <t xml:space="preserve">Эффективная реализация  стандарта развития конкуренции на территории городского округа Электросталь Московской области  </t>
  </si>
  <si>
    <t>Мероприятие 3. Разработка архитектурно-планировочных концепций по формированию привлекательного облика города, создания и развития пешеходных зон и улиц</t>
  </si>
  <si>
    <t>Выполнение муниципального задания</t>
  </si>
  <si>
    <t>Внебюджетные источники</t>
  </si>
  <si>
    <t>Рост обеспеченности услугами бань в 2 раза</t>
  </si>
  <si>
    <t xml:space="preserve">2016 год  </t>
  </si>
  <si>
    <t>2015-2018</t>
  </si>
  <si>
    <t>МКУ "Центр по рекламе и информации городского округа Электросталь Московской области"</t>
  </si>
  <si>
    <t>Мероприятие 4.
Обрисовка фасадов  жилых домов на территории городского округа</t>
  </si>
  <si>
    <t xml:space="preserve">Сроки       
исполнения 
мероприятия
</t>
  </si>
  <si>
    <t>Основное мероприятие 1. Создание благоприятного инвестиционного климата</t>
  </si>
  <si>
    <t>2015-2020</t>
  </si>
  <si>
    <t xml:space="preserve">Средства      
бюджета      
городского округа Электросталь   
</t>
  </si>
  <si>
    <t>Рост объема инвестиций.
Увеличение числа организаций и индивидуальных предпринимателей, осуществляющих деятельность на территории городского округа.
Увеличение налогооблагаемой базы.</t>
  </si>
  <si>
    <t>Мероприятие 2. Оказание содействия инвесторам в реализации инвестиционных проектов:</t>
  </si>
  <si>
    <t>Мероприятие 3. Развитие и укрепление сотрудничества с городами-побратимами, общественными некоммерческими объединениями.</t>
  </si>
  <si>
    <t>Основное мероприятие 2. Создание и развитие индустриальных парков</t>
  </si>
  <si>
    <t>Итого</t>
  </si>
  <si>
    <t>Основное мероприятие 3 "Развитие потребительского рынка и услуг"</t>
  </si>
  <si>
    <t>Наличие развитой инфраструктуры потребительского рынка в городском округе Электросталь</t>
  </si>
  <si>
    <t>Основное мероприятие 4. "Привлечение инвесторов для строительства и реконструкции объектов   потребительского рынка и услуг"</t>
  </si>
  <si>
    <t>Основное мероприятие 5. Реализация комплекса мер, направленных на создание благоприятного облика городского округа Электросталь.</t>
  </si>
  <si>
    <t>Отдел градостроительной деятельности</t>
  </si>
  <si>
    <t>Основное мероприятие 7 "Оказание иной адресной помощи"</t>
  </si>
  <si>
    <t>Мероприятие 1. Ввод (строительство) новых современных мощностей инфраструктуры потребительского рынка и услуг</t>
  </si>
  <si>
    <t>Мероприятие 3. Содействие строительству сети магазинов "Подмосковный фермер"</t>
  </si>
  <si>
    <t>Мероприятие 4. Содействие созданию социальной торговой сети мобильной торговли "Корзинка"</t>
  </si>
  <si>
    <t>Экономическое управление, Муниципальные заказчики городского округа</t>
  </si>
  <si>
    <t>Основное мероприятие 9. Внедрение Стандарта развития конкуренции</t>
  </si>
  <si>
    <t>Основное мероприятие 8. Развитие сферы муниципальных закупок</t>
  </si>
  <si>
    <t>Мероприятие 1. Оказание адресной социальной помощи почетным гражданам городского округа Электросталь</t>
  </si>
  <si>
    <t>Мероприятие 2. Оказание адресной социальной помощи почетным ветеранам городского округа Электросталь</t>
  </si>
  <si>
    <t>Мероприятие 4. Оказание адресной социальной помощи  гражданам - жителям городского округа Электросталь к Дню Победы</t>
  </si>
  <si>
    <t>Мероприятие 5. Оказание адресной социальной помощи  гражданам - жителям городского округа Электросталь Морозкиной и Парамошкину</t>
  </si>
  <si>
    <t>Мероприятие 6. 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</si>
  <si>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Мероприятие 7. Подписка отдельных категорий граждан на периодические печатные издания</t>
  </si>
  <si>
    <t>Мероприятие 8. 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</si>
  <si>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Мероприятие 1. Оказание адресной помощи гражданам, заключившим договора пожизненного содержания с иждивением</t>
  </si>
  <si>
    <t>Мероприятие 1. Внедрение механизма общественного обсуждения осуществления закупок</t>
  </si>
  <si>
    <t>Мероприятие 2. Внедрение механизма распространения допустимых закупочных практик</t>
  </si>
  <si>
    <t>Мероприятие 3. Уменьшение доли размещения заказа у единственного источника</t>
  </si>
  <si>
    <t>Мероприятие 4. Противодействие недобросовестной конкуренции (демпингу, сговору) на торгах</t>
  </si>
  <si>
    <t xml:space="preserve">Управление городского жилищного и коммунального хозяйства </t>
  </si>
  <si>
    <t>Основное мероприятие 10. Реализация полномочий в сфере похоронного дела.</t>
  </si>
  <si>
    <t>Мероприятие 1. Организация и содержание мест захоронения</t>
  </si>
  <si>
    <t>Основное мероприятие 6. Оказание адресной социальной помощи</t>
  </si>
  <si>
    <t>Разработка концепции, проектирование и реализация проекта архитектурно-художественного освещения городского округа;</t>
  </si>
  <si>
    <t>Проектирование и реализация проекта пешеходной улицы</t>
  </si>
  <si>
    <t>Реализация проектов по концептуальным предложениям, предусмотренным альбомом единого стиля формирования архитектурно-художественного облика городского округа, учитывающего его уникальные особенности</t>
  </si>
  <si>
    <t>2016-2018</t>
  </si>
  <si>
    <t>2016-2019</t>
  </si>
  <si>
    <t xml:space="preserve">Источники     
финансирования
</t>
  </si>
  <si>
    <t>Задача 1. Привлечение инвестиций в развитие городского округа Электросталь Московской области</t>
  </si>
  <si>
    <t>Повышение информационной открытости, продвижение инвестиционных процессов</t>
  </si>
  <si>
    <t>Мероприятие 1.
Содействие развитию индустриальных парков на территориях : ОАО "ЭЗТМ"  АО "МЗ "Электросталь"</t>
  </si>
  <si>
    <t>Увеличение числа резидентов</t>
  </si>
  <si>
    <t>Размещение новых промышленных производств</t>
  </si>
  <si>
    <t>Размещение новых производственных, складских и иных мощностей</t>
  </si>
  <si>
    <t>Задача 5. Увеличение доли проведенных конкурентных процедур от общего количества осуществленных закупок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</si>
  <si>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</si>
  <si>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</si>
  <si>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</si>
  <si>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</si>
  <si>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</si>
  <si>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</si>
  <si>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</si>
  <si>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</si>
  <si>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</si>
  <si>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2.</t>
  </si>
  <si>
    <t>2.1.</t>
  </si>
  <si>
    <t>2.1.1.</t>
  </si>
  <si>
    <t>2.2.2.</t>
  </si>
  <si>
    <t>2.2.3.</t>
  </si>
  <si>
    <t>2.2.4.</t>
  </si>
  <si>
    <t>2.1.2.</t>
  </si>
  <si>
    <t>2.1.3.</t>
  </si>
  <si>
    <t>2.1.4.</t>
  </si>
  <si>
    <t>2.2.</t>
  </si>
  <si>
    <t>2.2.1.</t>
  </si>
  <si>
    <t>3.</t>
  </si>
  <si>
    <t>3.1.</t>
  </si>
  <si>
    <t>3.1.1.</t>
  </si>
  <si>
    <t>3.1.2.</t>
  </si>
  <si>
    <t>3.1.3.</t>
  </si>
  <si>
    <t>3.1.4.</t>
  </si>
  <si>
    <t>3.1.3.1.</t>
  </si>
  <si>
    <t>3.1.3.2.</t>
  </si>
  <si>
    <t>3.1.3.3.</t>
  </si>
  <si>
    <t>3.1.3.4.</t>
  </si>
  <si>
    <t>4.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</si>
  <si>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</si>
  <si>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</si>
  <si>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</si>
  <si>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</si>
  <si>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</si>
  <si>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</si>
  <si>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</si>
  <si>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</si>
  <si>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</si>
  <si>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4.2.</t>
  </si>
  <si>
    <t>4.2.1.</t>
  </si>
  <si>
    <t>5.</t>
  </si>
  <si>
    <t>5.1.</t>
  </si>
  <si>
    <t>5.1.1.</t>
  </si>
  <si>
    <t>5.1.2.</t>
  </si>
  <si>
    <t>5.1.3.</t>
  </si>
  <si>
    <t>5.1.4.</t>
  </si>
  <si>
    <t>6.</t>
  </si>
  <si>
    <t>6.1.</t>
  </si>
  <si>
    <t>6.1.1.</t>
  </si>
  <si>
    <t>6.1.2.</t>
  </si>
  <si>
    <t>7.</t>
  </si>
  <si>
    <t>7.1.</t>
  </si>
  <si>
    <t>7.1.1.</t>
  </si>
  <si>
    <t>7.1.2.</t>
  </si>
  <si>
    <t>Администрация городского округа Электросталь</t>
  </si>
  <si>
    <t>6.1.3.</t>
  </si>
  <si>
    <t>Определение мероприятий для исполнения показателей приоритетных и социально значимых рынков</t>
  </si>
  <si>
    <t>Задача 6. Внедрение Стандарта развития конкуренции на территории городского  округа Электросталь Московской области</t>
  </si>
  <si>
    <t>Создание новых, в том числе высокопроизводительных рабочих мест.</t>
  </si>
  <si>
    <t>Мероприятие 4. Внедрение Стандарта деятельности органов местного самоуправления муниципальных образований Московской области по обеспечению благоприятного инвестиционного климата в Московской области</t>
  </si>
  <si>
    <t xml:space="preserve">Мероприятие 2. Содействие развитию действующего технопарка "Проминвест", привлечение инвесторов в промышленные зоны.   </t>
  </si>
  <si>
    <t>Мероприятие 2. Проведение публичных слушаний и утверждение Правил землепользования и застройки</t>
  </si>
  <si>
    <t>Мероприятие 3. Оказание адресной социальной помощи гражданам - жителям городского округа Электросталь к 23 февраля и к 8 марта</t>
  </si>
  <si>
    <t>Снижение доли неисполненных поставщиками (исполнителями, подрядчиками) обязательств по контрактам</t>
  </si>
  <si>
    <t>Мероприятие 1. Формирование проекта перечня социально значимых рынков для содействия развитию конкуренции на территории городского  округа Электросталь Московской области.</t>
  </si>
  <si>
    <t>Определение приоритетных рынков на территории городского округа Электросталь. Установление и корректировка показателей по приоритетным и социально значимым рынкам</t>
  </si>
  <si>
    <t>Мероприятие 3. Проведение мониторинга состояния и развития конкурентной среды на рынках товаров и услуг на территории городского  округа Электросталь Московской области</t>
  </si>
  <si>
    <t xml:space="preserve">Мероприятие 2. Транспортировка с мест обнаружения или происшествия умерших на территории городского округа Электросталь для производства судебно-медицинской экспертизы и патологоанатомического вскрытия </t>
  </si>
  <si>
    <t>Увеличение обеспеченности площадями торговли и услуг , повышение качества обслуживания</t>
  </si>
  <si>
    <t>Обеспечение жителей города качественной отечественной продукцией сельского хозяйства</t>
  </si>
  <si>
    <t>Задача 7. Обеспечение соответствия кладбищ, расположенных на территории городского округа Электросталь требованиям порядка деятельности общесвенных кладбищ и крематориев на территории Московской области</t>
  </si>
  <si>
    <t>Задача .Рост инфраструктуры потребительского рынка путем увеличения обеспеченности населения торговыми площадями</t>
  </si>
  <si>
    <t>Повышение конкурентоспо-собности предприятий торговли и сферы услуг в городском округе Электросталь</t>
  </si>
  <si>
    <t xml:space="preserve">Мероприятие 4. Реализация мер, направленных на ликвидацию розничных рынков и нестационарных торговых объектов, несоответвующих требованиям законодательства. </t>
  </si>
  <si>
    <t>Отсутствие несоответствующих требованиям законодательства рынков и нестационарных торговых объектов</t>
  </si>
  <si>
    <t>Мероприятие 2. Содействие строительству бани в рамках губернаторской программы «100 бань Подмосковья» (в мирорайоне 5 по ул. Ялагина).</t>
  </si>
  <si>
    <t>2015-2017</t>
  </si>
  <si>
    <t>2015-2016</t>
  </si>
  <si>
    <t>Создание социальной торговой сети мобильной торговли "Корзинка"</t>
  </si>
  <si>
    <t>Адрес объекта (Наименование объекта)</t>
  </si>
  <si>
    <t>Годы строительства/</t>
  </si>
  <si>
    <t xml:space="preserve">Реконструкции/ капитального ремонта </t>
  </si>
  <si>
    <t>Проектная мощность (кв. метров, погонных метров, мест, койко-мест и т.д.)</t>
  </si>
  <si>
    <t>Общая стоимость объекта,</t>
  </si>
  <si>
    <t xml:space="preserve"> тыс. руб.</t>
  </si>
  <si>
    <t xml:space="preserve">Профинанси-ровано на 01.12.2015, </t>
  </si>
  <si>
    <t>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</si>
  <si>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</si>
  <si>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</si>
  <si>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</si>
  <si>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</t>
  </si>
  <si>
    <t>Магазин с помещениями для бытовых услуг, ул. Первомайская, между д. 28 и 30</t>
  </si>
  <si>
    <t xml:space="preserve">   2014-2016 </t>
  </si>
  <si>
    <t xml:space="preserve">    480 кв.м.</t>
  </si>
  <si>
    <t xml:space="preserve">Внебюджетные источники </t>
  </si>
  <si>
    <t xml:space="preserve"> 2.</t>
  </si>
  <si>
    <t>Ресторан, Ногинское шоссе</t>
  </si>
  <si>
    <t xml:space="preserve"> 2015-2016</t>
  </si>
  <si>
    <t xml:space="preserve">  462 кв.м.</t>
  </si>
  <si>
    <t xml:space="preserve"> Итого</t>
  </si>
  <si>
    <t xml:space="preserve"> 3. </t>
  </si>
  <si>
    <t>Пристройка к центру «Огонек», ул. Тевосяна, д. 27, банкетный зал</t>
  </si>
  <si>
    <t xml:space="preserve">  2015-2017</t>
  </si>
  <si>
    <t xml:space="preserve">    228 кв.м. </t>
  </si>
  <si>
    <t xml:space="preserve">4. </t>
  </si>
  <si>
    <t>Торговое здание, ул. Первомайская, у д. 3</t>
  </si>
  <si>
    <t xml:space="preserve">   2916-2017</t>
  </si>
  <si>
    <t xml:space="preserve">    100 кв.м.</t>
  </si>
  <si>
    <t xml:space="preserve"> 5. </t>
  </si>
  <si>
    <t xml:space="preserve">Автосервис, шоссе Фрязевское, с севера от проезда к водоему «Западный»,  </t>
  </si>
  <si>
    <t xml:space="preserve"> 2015-2017</t>
  </si>
  <si>
    <t xml:space="preserve">  1127 кв.м.</t>
  </si>
  <si>
    <t xml:space="preserve"> 6. </t>
  </si>
  <si>
    <t>Магазин, шоссе Фрязевское</t>
  </si>
  <si>
    <t xml:space="preserve">  2015-2016</t>
  </si>
  <si>
    <t xml:space="preserve">     1182 кв.м.</t>
  </si>
  <si>
    <t>Магазин спортивных товаров, ул. Спортивная, у.д.25</t>
  </si>
  <si>
    <t>669 кв.м.</t>
  </si>
  <si>
    <t>8.</t>
  </si>
  <si>
    <t>Магазин, ул. Карла Маркса, с севера от д. 19</t>
  </si>
  <si>
    <t xml:space="preserve">  980 кв.м.</t>
  </si>
  <si>
    <t>9.</t>
  </si>
  <si>
    <t xml:space="preserve">Торговое здание , между д. 17 и 19, </t>
  </si>
  <si>
    <t xml:space="preserve">     511 кв.м.</t>
  </si>
  <si>
    <t>10.</t>
  </si>
  <si>
    <t>Магазин, ул. Журавлева, напротив д. 23</t>
  </si>
  <si>
    <t xml:space="preserve">  901 кв.м.</t>
  </si>
  <si>
    <t>11.</t>
  </si>
  <si>
    <t>Гостиница, ул. Николаева, д. 40</t>
  </si>
  <si>
    <t xml:space="preserve">     1178 кв.м.</t>
  </si>
  <si>
    <t>12.</t>
  </si>
  <si>
    <t>Торгово-сервисное здание, ул. Юбилейная, д. 17</t>
  </si>
  <si>
    <t xml:space="preserve">  2015-2016 </t>
  </si>
  <si>
    <t xml:space="preserve">     1498 кв.м.</t>
  </si>
  <si>
    <t>13.</t>
  </si>
  <si>
    <t>Торгово-офисный центр, ул. Комсомольская, д. 1( реконструкция 8-эт.здания)</t>
  </si>
  <si>
    <t>14311, 2 кв.м.</t>
  </si>
  <si>
    <t>14.</t>
  </si>
  <si>
    <t>Торговое здание, Фрязевское шоссе, 2б</t>
  </si>
  <si>
    <t xml:space="preserve">  2015-2017 </t>
  </si>
  <si>
    <t>1400 кв.м.</t>
  </si>
  <si>
    <t>15.</t>
  </si>
  <si>
    <t>Объекты нестационарной торговли "Корзиночка"          1) ул. Карла Маркса, у д. 30      2)Ул.Журавлева, у д. 3 - 2 объекта</t>
  </si>
  <si>
    <t xml:space="preserve">60 кв.м. </t>
  </si>
  <si>
    <t>16.</t>
  </si>
  <si>
    <t>Торговый павильон "Подмосковный фермер"</t>
  </si>
  <si>
    <t xml:space="preserve">Ул. Железнодорожная </t>
  </si>
  <si>
    <t xml:space="preserve">150 кв.м. </t>
  </si>
  <si>
    <t>17.</t>
  </si>
  <si>
    <t>Баня, ул. Ялагина</t>
  </si>
  <si>
    <t>400 кв.м.</t>
  </si>
  <si>
    <t> Всего по мероприятию</t>
  </si>
  <si>
    <t>Разработка концепции, проектирование и реализация проекта нового облика главных улиц г.Электросталь;</t>
  </si>
  <si>
    <t>Мероприятие 2. Разработка плана мероприятий ("дорожной карты") по содействию развитию конкуренции на территории городского  округа Электросталь Московской области.</t>
  </si>
  <si>
    <t>Адм</t>
  </si>
  <si>
    <t>УГЖКХ</t>
  </si>
  <si>
    <t xml:space="preserve">"Приложение № 1
к подпрограмме «Создание условий для устойчивого социально-экономического развития городского округа Электросталь» муниципальной программы  «Повышение эффективности деятельности органов местного самоуправления городского округа Электросталь Московской области» на 2015-2019 годы </t>
  </si>
  <si>
    <t>".</t>
  </si>
  <si>
    <t xml:space="preserve">Приложение №2 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
</t>
  </si>
  <si>
    <t>4.1.9.</t>
  </si>
  <si>
    <t>4.1.10.</t>
  </si>
  <si>
    <t xml:space="preserve">Мероприятие 9. Оказание адресной социальной помощи гражданам - жителям городского округа Электросталь, награжденных знаком "Житель блокадного Ленинграда"
</t>
  </si>
  <si>
    <t>Управление учета,  контроля, сводной отчетности и архивной деятельности</t>
  </si>
  <si>
    <t xml:space="preserve">Мероприятие 10. Оказание социальной помощи детям-инвалидам, детям из малообеспеченных семей, воспитанникам государственных учреждений социального обслуживания Московской области путем выделения бюджетных  средств на их перевозку до места проведения новогодних мероприятий </t>
  </si>
  <si>
    <t xml:space="preserve">Внедрение механизма распространения допустимых закупочных практик
</t>
  </si>
  <si>
    <t>Отдел градостроительной деятельности, МУ "УМЗ"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</si>
</sst>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#,##0.000"/>
    <numFmt numFmtId="183" formatCode="#,##0.0"/>
    <numFmt numFmtId="184" formatCode="[$-FC19]d\ mmmm\ yyyy\ &quot;г.&quot;"/>
  </numFmts>
  <fonts count="45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right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6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178" fontId="4" fillId="34" borderId="10" xfId="0" applyNumberFormat="1" applyFont="1" applyFill="1" applyBorder="1" applyAlignment="1">
      <alignment horizontal="center" vertical="top"/>
    </xf>
    <xf numFmtId="1" fontId="4" fillId="34" borderId="10" xfId="60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178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8" fontId="4" fillId="34" borderId="10" xfId="6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NumberFormat="1" applyFont="1" applyFill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1" fillId="34" borderId="0" xfId="0" applyFont="1" applyFill="1" applyAlignment="1">
      <alignment horizontal="left" vertical="top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 shrinkToFit="1"/>
    </xf>
    <xf numFmtId="0" fontId="4" fillId="34" borderId="0" xfId="0" applyFont="1" applyFill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H1" sqref="H1:M1"/>
    </sheetView>
  </sheetViews>
  <sheetFormatPr defaultColWidth="9.00390625" defaultRowHeight="12.75"/>
  <cols>
    <col min="1" max="1" width="5.25390625" style="7" customWidth="1"/>
    <col min="2" max="2" width="22.125" style="7" customWidth="1"/>
    <col min="3" max="3" width="12.375" style="7" customWidth="1"/>
    <col min="4" max="4" width="14.25390625" style="20" customWidth="1"/>
    <col min="5" max="5" width="11.375" style="7" customWidth="1"/>
    <col min="6" max="6" width="9.375" style="7" customWidth="1"/>
    <col min="7" max="10" width="7.125" style="7" customWidth="1"/>
    <col min="11" max="11" width="7.25390625" style="7" customWidth="1"/>
    <col min="12" max="12" width="15.25390625" style="13" customWidth="1"/>
    <col min="13" max="13" width="19.00390625" style="7" customWidth="1"/>
    <col min="14" max="16384" width="9.125" style="7" customWidth="1"/>
  </cols>
  <sheetData>
    <row r="1" spans="8:13" ht="57.75" customHeight="1">
      <c r="H1" s="36" t="s">
        <v>255</v>
      </c>
      <c r="I1" s="36"/>
      <c r="J1" s="36"/>
      <c r="K1" s="36"/>
      <c r="L1" s="36"/>
      <c r="M1" s="36"/>
    </row>
    <row r="2" spans="8:13" ht="63.75" customHeight="1">
      <c r="H2" s="36" t="s">
        <v>253</v>
      </c>
      <c r="I2" s="36"/>
      <c r="J2" s="36"/>
      <c r="K2" s="36"/>
      <c r="L2" s="36"/>
      <c r="M2" s="36"/>
    </row>
    <row r="3" spans="1:13" ht="54" customHeight="1">
      <c r="A3" s="40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12" customHeight="1"/>
    <row r="5" spans="1:13" ht="31.5" customHeight="1">
      <c r="A5" s="43" t="s">
        <v>6</v>
      </c>
      <c r="B5" s="42" t="s">
        <v>23</v>
      </c>
      <c r="C5" s="42" t="s">
        <v>45</v>
      </c>
      <c r="D5" s="42" t="s">
        <v>87</v>
      </c>
      <c r="E5" s="42" t="s">
        <v>30</v>
      </c>
      <c r="F5" s="42" t="s">
        <v>27</v>
      </c>
      <c r="G5" s="43" t="s">
        <v>0</v>
      </c>
      <c r="H5" s="43"/>
      <c r="I5" s="43"/>
      <c r="J5" s="43"/>
      <c r="K5" s="43"/>
      <c r="L5" s="42" t="s">
        <v>24</v>
      </c>
      <c r="M5" s="42" t="s">
        <v>25</v>
      </c>
    </row>
    <row r="6" spans="1:13" ht="68.25" customHeight="1">
      <c r="A6" s="43"/>
      <c r="B6" s="42"/>
      <c r="C6" s="42"/>
      <c r="D6" s="42"/>
      <c r="E6" s="42"/>
      <c r="F6" s="42"/>
      <c r="G6" s="21" t="s">
        <v>1</v>
      </c>
      <c r="H6" s="21" t="s">
        <v>41</v>
      </c>
      <c r="I6" s="21" t="s">
        <v>2</v>
      </c>
      <c r="J6" s="21" t="s">
        <v>3</v>
      </c>
      <c r="K6" s="21" t="s">
        <v>4</v>
      </c>
      <c r="L6" s="43"/>
      <c r="M6" s="43"/>
    </row>
    <row r="7" spans="1:13" ht="60.75" customHeight="1">
      <c r="A7" s="10" t="s">
        <v>95</v>
      </c>
      <c r="B7" s="17" t="s">
        <v>88</v>
      </c>
      <c r="C7" s="10" t="s">
        <v>5</v>
      </c>
      <c r="D7" s="18" t="s">
        <v>48</v>
      </c>
      <c r="E7" s="37" t="s">
        <v>7</v>
      </c>
      <c r="F7" s="37"/>
      <c r="G7" s="37"/>
      <c r="H7" s="37"/>
      <c r="I7" s="37"/>
      <c r="J7" s="37"/>
      <c r="K7" s="37"/>
      <c r="L7" s="10"/>
      <c r="M7" s="22"/>
    </row>
    <row r="8" spans="1:13" ht="61.5" customHeight="1">
      <c r="A8" s="10" t="s">
        <v>96</v>
      </c>
      <c r="B8" s="17" t="s">
        <v>46</v>
      </c>
      <c r="C8" s="10" t="s">
        <v>5</v>
      </c>
      <c r="D8" s="18" t="s">
        <v>48</v>
      </c>
      <c r="E8" s="37" t="s">
        <v>7</v>
      </c>
      <c r="F8" s="37"/>
      <c r="G8" s="37"/>
      <c r="H8" s="37"/>
      <c r="I8" s="37"/>
      <c r="J8" s="37"/>
      <c r="K8" s="37"/>
      <c r="L8" s="8" t="s">
        <v>9</v>
      </c>
      <c r="M8" s="22"/>
    </row>
    <row r="9" spans="1:13" ht="135" customHeight="1">
      <c r="A9" s="16" t="s">
        <v>97</v>
      </c>
      <c r="B9" s="17" t="s">
        <v>17</v>
      </c>
      <c r="C9" s="10" t="s">
        <v>5</v>
      </c>
      <c r="D9" s="18" t="s">
        <v>48</v>
      </c>
      <c r="E9" s="37" t="s">
        <v>7</v>
      </c>
      <c r="F9" s="37"/>
      <c r="G9" s="37"/>
      <c r="H9" s="37"/>
      <c r="I9" s="37"/>
      <c r="J9" s="37"/>
      <c r="K9" s="37"/>
      <c r="L9" s="8" t="s">
        <v>9</v>
      </c>
      <c r="M9" s="17" t="s">
        <v>49</v>
      </c>
    </row>
    <row r="10" spans="1:13" ht="63" customHeight="1">
      <c r="A10" s="16" t="s">
        <v>98</v>
      </c>
      <c r="B10" s="17" t="s">
        <v>50</v>
      </c>
      <c r="C10" s="10" t="s">
        <v>5</v>
      </c>
      <c r="D10" s="18" t="s">
        <v>48</v>
      </c>
      <c r="E10" s="37" t="s">
        <v>7</v>
      </c>
      <c r="F10" s="37"/>
      <c r="G10" s="37"/>
      <c r="H10" s="37"/>
      <c r="I10" s="37"/>
      <c r="J10" s="37"/>
      <c r="K10" s="37"/>
      <c r="L10" s="8"/>
      <c r="M10" s="17" t="s">
        <v>155</v>
      </c>
    </row>
    <row r="11" spans="1:13" ht="73.5" customHeight="1">
      <c r="A11" s="16" t="s">
        <v>99</v>
      </c>
      <c r="B11" s="17" t="s">
        <v>51</v>
      </c>
      <c r="C11" s="10" t="s">
        <v>5</v>
      </c>
      <c r="D11" s="18" t="s">
        <v>48</v>
      </c>
      <c r="E11" s="37" t="s">
        <v>7</v>
      </c>
      <c r="F11" s="37"/>
      <c r="G11" s="37"/>
      <c r="H11" s="37"/>
      <c r="I11" s="37"/>
      <c r="J11" s="37"/>
      <c r="K11" s="37"/>
      <c r="L11" s="8" t="s">
        <v>11</v>
      </c>
      <c r="M11" s="17" t="s">
        <v>18</v>
      </c>
    </row>
    <row r="12" spans="1:13" ht="121.5" customHeight="1">
      <c r="A12" s="16" t="s">
        <v>100</v>
      </c>
      <c r="B12" s="17" t="s">
        <v>156</v>
      </c>
      <c r="C12" s="10" t="s">
        <v>5</v>
      </c>
      <c r="D12" s="18" t="s">
        <v>48</v>
      </c>
      <c r="E12" s="37" t="s">
        <v>7</v>
      </c>
      <c r="F12" s="37"/>
      <c r="G12" s="37"/>
      <c r="H12" s="37"/>
      <c r="I12" s="37"/>
      <c r="J12" s="37"/>
      <c r="K12" s="37"/>
      <c r="L12" s="8" t="s">
        <v>11</v>
      </c>
      <c r="M12" s="17" t="s">
        <v>89</v>
      </c>
    </row>
    <row r="13" spans="1:13" ht="50.25" customHeight="1">
      <c r="A13" s="16" t="s">
        <v>101</v>
      </c>
      <c r="B13" s="23" t="s">
        <v>52</v>
      </c>
      <c r="C13" s="10" t="s">
        <v>5</v>
      </c>
      <c r="D13" s="18" t="s">
        <v>48</v>
      </c>
      <c r="E13" s="37" t="s">
        <v>7</v>
      </c>
      <c r="F13" s="37"/>
      <c r="G13" s="37"/>
      <c r="H13" s="37"/>
      <c r="I13" s="37"/>
      <c r="J13" s="37"/>
      <c r="K13" s="37"/>
      <c r="L13" s="8" t="s">
        <v>11</v>
      </c>
      <c r="M13" s="17" t="s">
        <v>91</v>
      </c>
    </row>
    <row r="14" spans="1:13" ht="62.25" customHeight="1">
      <c r="A14" s="16" t="s">
        <v>102</v>
      </c>
      <c r="B14" s="17" t="s">
        <v>90</v>
      </c>
      <c r="C14" s="10" t="s">
        <v>5</v>
      </c>
      <c r="D14" s="18" t="s">
        <v>48</v>
      </c>
      <c r="E14" s="37" t="s">
        <v>7</v>
      </c>
      <c r="F14" s="37"/>
      <c r="G14" s="37"/>
      <c r="H14" s="37"/>
      <c r="I14" s="37"/>
      <c r="J14" s="37"/>
      <c r="K14" s="37"/>
      <c r="L14" s="8" t="s">
        <v>11</v>
      </c>
      <c r="M14" s="17" t="s">
        <v>92</v>
      </c>
    </row>
    <row r="15" spans="1:13" ht="63.75" customHeight="1">
      <c r="A15" s="16" t="s">
        <v>103</v>
      </c>
      <c r="B15" s="17" t="s">
        <v>157</v>
      </c>
      <c r="C15" s="10" t="s">
        <v>5</v>
      </c>
      <c r="D15" s="18" t="s">
        <v>48</v>
      </c>
      <c r="E15" s="37" t="s">
        <v>7</v>
      </c>
      <c r="F15" s="37"/>
      <c r="G15" s="37"/>
      <c r="H15" s="37"/>
      <c r="I15" s="37"/>
      <c r="J15" s="37"/>
      <c r="K15" s="37"/>
      <c r="L15" s="8" t="s">
        <v>11</v>
      </c>
      <c r="M15" s="17" t="s">
        <v>93</v>
      </c>
    </row>
    <row r="16" spans="1:13" ht="15.75" customHeight="1">
      <c r="A16" s="38" t="s">
        <v>104</v>
      </c>
      <c r="B16" s="44" t="s">
        <v>168</v>
      </c>
      <c r="C16" s="10" t="s">
        <v>5</v>
      </c>
      <c r="D16" s="18" t="s">
        <v>53</v>
      </c>
      <c r="E16" s="8">
        <f>E18</f>
        <v>363500</v>
      </c>
      <c r="F16" s="8">
        <f aca="true" t="shared" si="0" ref="F16:K16">F18</f>
        <v>703700</v>
      </c>
      <c r="G16" s="8">
        <f t="shared" si="0"/>
        <v>363500</v>
      </c>
      <c r="H16" s="8">
        <f t="shared" si="0"/>
        <v>122700</v>
      </c>
      <c r="I16" s="8">
        <f t="shared" si="0"/>
        <v>43500</v>
      </c>
      <c r="J16" s="8">
        <f t="shared" si="0"/>
        <v>74000</v>
      </c>
      <c r="K16" s="8">
        <f t="shared" si="0"/>
        <v>100000</v>
      </c>
      <c r="L16" s="37" t="s">
        <v>10</v>
      </c>
      <c r="M16" s="37"/>
    </row>
    <row r="17" spans="1:13" ht="47.25" customHeight="1">
      <c r="A17" s="38"/>
      <c r="B17" s="44"/>
      <c r="C17" s="10" t="s">
        <v>5</v>
      </c>
      <c r="D17" s="18" t="s">
        <v>48</v>
      </c>
      <c r="E17" s="37" t="s">
        <v>7</v>
      </c>
      <c r="F17" s="37"/>
      <c r="G17" s="37"/>
      <c r="H17" s="37"/>
      <c r="I17" s="37"/>
      <c r="J17" s="37"/>
      <c r="K17" s="37"/>
      <c r="L17" s="37"/>
      <c r="M17" s="37"/>
    </row>
    <row r="18" spans="1:13" ht="24" customHeight="1">
      <c r="A18" s="38"/>
      <c r="B18" s="44"/>
      <c r="C18" s="10" t="s">
        <v>5</v>
      </c>
      <c r="D18" s="18" t="s">
        <v>39</v>
      </c>
      <c r="E18" s="8">
        <f>E24</f>
        <v>363500</v>
      </c>
      <c r="F18" s="8">
        <f aca="true" t="shared" si="1" ref="F18:K18">F24</f>
        <v>703700</v>
      </c>
      <c r="G18" s="8">
        <f t="shared" si="1"/>
        <v>363500</v>
      </c>
      <c r="H18" s="8">
        <f t="shared" si="1"/>
        <v>122700</v>
      </c>
      <c r="I18" s="8">
        <f t="shared" si="1"/>
        <v>43500</v>
      </c>
      <c r="J18" s="8">
        <f t="shared" si="1"/>
        <v>74000</v>
      </c>
      <c r="K18" s="8">
        <f t="shared" si="1"/>
        <v>100000</v>
      </c>
      <c r="L18" s="37"/>
      <c r="M18" s="37"/>
    </row>
    <row r="19" spans="1:13" ht="62.25" customHeight="1">
      <c r="A19" s="24" t="s">
        <v>105</v>
      </c>
      <c r="B19" s="23" t="s">
        <v>54</v>
      </c>
      <c r="C19" s="10" t="s">
        <v>5</v>
      </c>
      <c r="D19" s="18" t="s">
        <v>48</v>
      </c>
      <c r="E19" s="37" t="s">
        <v>7</v>
      </c>
      <c r="F19" s="37"/>
      <c r="G19" s="37"/>
      <c r="H19" s="37"/>
      <c r="I19" s="37"/>
      <c r="J19" s="37"/>
      <c r="K19" s="37"/>
      <c r="L19" s="8" t="s">
        <v>10</v>
      </c>
      <c r="M19" s="10"/>
    </row>
    <row r="20" spans="1:13" ht="111.75" customHeight="1">
      <c r="A20" s="24" t="s">
        <v>106</v>
      </c>
      <c r="B20" s="17" t="s">
        <v>13</v>
      </c>
      <c r="C20" s="10" t="s">
        <v>5</v>
      </c>
      <c r="D20" s="18" t="s">
        <v>8</v>
      </c>
      <c r="E20" s="37" t="s">
        <v>7</v>
      </c>
      <c r="F20" s="37"/>
      <c r="G20" s="37"/>
      <c r="H20" s="37"/>
      <c r="I20" s="37"/>
      <c r="J20" s="37"/>
      <c r="K20" s="37"/>
      <c r="L20" s="8" t="s">
        <v>10</v>
      </c>
      <c r="M20" s="17" t="s">
        <v>55</v>
      </c>
    </row>
    <row r="21" spans="1:13" ht="73.5" customHeight="1">
      <c r="A21" s="24" t="s">
        <v>110</v>
      </c>
      <c r="B21" s="17" t="s">
        <v>14</v>
      </c>
      <c r="C21" s="10" t="s">
        <v>5</v>
      </c>
      <c r="D21" s="18" t="s">
        <v>8</v>
      </c>
      <c r="E21" s="37" t="s">
        <v>7</v>
      </c>
      <c r="F21" s="37"/>
      <c r="G21" s="37"/>
      <c r="H21" s="37"/>
      <c r="I21" s="37"/>
      <c r="J21" s="37"/>
      <c r="K21" s="37"/>
      <c r="L21" s="8" t="s">
        <v>10</v>
      </c>
      <c r="M21" s="17" t="s">
        <v>12</v>
      </c>
    </row>
    <row r="22" spans="1:13" ht="73.5" customHeight="1">
      <c r="A22" s="24" t="s">
        <v>111</v>
      </c>
      <c r="B22" s="17" t="s">
        <v>15</v>
      </c>
      <c r="C22" s="10" t="s">
        <v>5</v>
      </c>
      <c r="D22" s="18" t="s">
        <v>8</v>
      </c>
      <c r="E22" s="37" t="s">
        <v>7</v>
      </c>
      <c r="F22" s="37"/>
      <c r="G22" s="37"/>
      <c r="H22" s="37"/>
      <c r="I22" s="37"/>
      <c r="J22" s="37"/>
      <c r="K22" s="37"/>
      <c r="L22" s="8" t="s">
        <v>10</v>
      </c>
      <c r="M22" s="17" t="s">
        <v>169</v>
      </c>
    </row>
    <row r="23" spans="1:13" ht="97.5" customHeight="1">
      <c r="A23" s="24" t="s">
        <v>112</v>
      </c>
      <c r="B23" s="17" t="s">
        <v>170</v>
      </c>
      <c r="C23" s="10" t="s">
        <v>47</v>
      </c>
      <c r="D23" s="18" t="s">
        <v>48</v>
      </c>
      <c r="E23" s="37" t="s">
        <v>7</v>
      </c>
      <c r="F23" s="37"/>
      <c r="G23" s="37"/>
      <c r="H23" s="37"/>
      <c r="I23" s="37"/>
      <c r="J23" s="37"/>
      <c r="K23" s="37"/>
      <c r="L23" s="8" t="s">
        <v>10</v>
      </c>
      <c r="M23" s="17" t="s">
        <v>171</v>
      </c>
    </row>
    <row r="24" spans="1:13" ht="78.75" customHeight="1">
      <c r="A24" s="24" t="s">
        <v>113</v>
      </c>
      <c r="B24" s="23" t="s">
        <v>56</v>
      </c>
      <c r="C24" s="10" t="s">
        <v>5</v>
      </c>
      <c r="D24" s="18" t="s">
        <v>39</v>
      </c>
      <c r="E24" s="21">
        <v>363500</v>
      </c>
      <c r="F24" s="21">
        <f aca="true" t="shared" si="2" ref="F24:K24">SUM(F25:F28)</f>
        <v>703700</v>
      </c>
      <c r="G24" s="21">
        <f t="shared" si="2"/>
        <v>363500</v>
      </c>
      <c r="H24" s="21">
        <f t="shared" si="2"/>
        <v>122700</v>
      </c>
      <c r="I24" s="21">
        <f t="shared" si="2"/>
        <v>43500</v>
      </c>
      <c r="J24" s="21">
        <f t="shared" si="2"/>
        <v>74000</v>
      </c>
      <c r="K24" s="21">
        <f t="shared" si="2"/>
        <v>100000</v>
      </c>
      <c r="L24" s="8" t="s">
        <v>10</v>
      </c>
      <c r="M24" s="17" t="s">
        <v>165</v>
      </c>
    </row>
    <row r="25" spans="1:13" ht="73.5" customHeight="1">
      <c r="A25" s="16" t="s">
        <v>114</v>
      </c>
      <c r="B25" s="17" t="s">
        <v>60</v>
      </c>
      <c r="C25" s="10" t="s">
        <v>5</v>
      </c>
      <c r="D25" s="18" t="s">
        <v>39</v>
      </c>
      <c r="E25" s="8">
        <v>363500</v>
      </c>
      <c r="F25" s="8">
        <f aca="true" t="shared" si="3" ref="F25:F31">SUM(G25:K25)</f>
        <v>520700</v>
      </c>
      <c r="G25" s="8">
        <v>349500</v>
      </c>
      <c r="H25" s="8">
        <v>113700</v>
      </c>
      <c r="I25" s="8">
        <v>43500</v>
      </c>
      <c r="J25" s="8">
        <v>14000</v>
      </c>
      <c r="K25" s="8">
        <v>0</v>
      </c>
      <c r="L25" s="8" t="s">
        <v>10</v>
      </c>
      <c r="M25" s="17" t="s">
        <v>12</v>
      </c>
    </row>
    <row r="26" spans="1:13" ht="105" customHeight="1">
      <c r="A26" s="16" t="s">
        <v>107</v>
      </c>
      <c r="B26" s="25" t="s">
        <v>172</v>
      </c>
      <c r="C26" s="10" t="s">
        <v>173</v>
      </c>
      <c r="D26" s="26" t="s">
        <v>39</v>
      </c>
      <c r="E26" s="9">
        <v>0</v>
      </c>
      <c r="F26" s="8">
        <f t="shared" si="3"/>
        <v>160000</v>
      </c>
      <c r="G26" s="9">
        <v>0</v>
      </c>
      <c r="H26" s="9">
        <v>0</v>
      </c>
      <c r="I26" s="9">
        <v>0</v>
      </c>
      <c r="J26" s="9">
        <v>60000</v>
      </c>
      <c r="K26" s="9">
        <v>100000</v>
      </c>
      <c r="L26" s="8" t="s">
        <v>10</v>
      </c>
      <c r="M26" s="27" t="s">
        <v>40</v>
      </c>
    </row>
    <row r="27" spans="1:13" ht="63" customHeight="1">
      <c r="A27" s="16" t="s">
        <v>108</v>
      </c>
      <c r="B27" s="25" t="s">
        <v>61</v>
      </c>
      <c r="C27" s="10" t="s">
        <v>174</v>
      </c>
      <c r="D27" s="26" t="s">
        <v>39</v>
      </c>
      <c r="E27" s="9">
        <v>0</v>
      </c>
      <c r="F27" s="8">
        <f t="shared" si="3"/>
        <v>17000</v>
      </c>
      <c r="G27" s="9">
        <v>14000</v>
      </c>
      <c r="H27" s="9">
        <v>3000</v>
      </c>
      <c r="I27" s="9">
        <v>0</v>
      </c>
      <c r="J27" s="9">
        <v>0</v>
      </c>
      <c r="K27" s="9">
        <v>0</v>
      </c>
      <c r="L27" s="8" t="s">
        <v>10</v>
      </c>
      <c r="M27" s="27" t="s">
        <v>166</v>
      </c>
    </row>
    <row r="28" spans="1:13" ht="65.25" customHeight="1">
      <c r="A28" s="16" t="s">
        <v>109</v>
      </c>
      <c r="B28" s="25" t="s">
        <v>62</v>
      </c>
      <c r="C28" s="10">
        <v>2016</v>
      </c>
      <c r="D28" s="26" t="s">
        <v>39</v>
      </c>
      <c r="E28" s="9">
        <v>0</v>
      </c>
      <c r="F28" s="8">
        <f t="shared" si="3"/>
        <v>6000</v>
      </c>
      <c r="G28" s="9">
        <v>0</v>
      </c>
      <c r="H28" s="9">
        <v>6000</v>
      </c>
      <c r="I28" s="9">
        <v>0</v>
      </c>
      <c r="J28" s="9">
        <v>0</v>
      </c>
      <c r="K28" s="9">
        <v>0</v>
      </c>
      <c r="L28" s="8" t="s">
        <v>10</v>
      </c>
      <c r="M28" s="27" t="s">
        <v>175</v>
      </c>
    </row>
    <row r="29" spans="1:13" ht="63" customHeight="1">
      <c r="A29" s="16" t="s">
        <v>115</v>
      </c>
      <c r="B29" s="17" t="s">
        <v>32</v>
      </c>
      <c r="C29" s="10" t="s">
        <v>5</v>
      </c>
      <c r="D29" s="18" t="s">
        <v>48</v>
      </c>
      <c r="E29" s="10">
        <f aca="true" t="shared" si="4" ref="E29:K29">E31+E33+E38</f>
        <v>823</v>
      </c>
      <c r="F29" s="10">
        <f t="shared" si="3"/>
        <v>12039.3</v>
      </c>
      <c r="G29" s="10">
        <f t="shared" si="4"/>
        <v>1867.6</v>
      </c>
      <c r="H29" s="10">
        <f t="shared" si="4"/>
        <v>1671.7</v>
      </c>
      <c r="I29" s="10">
        <f t="shared" si="4"/>
        <v>2500</v>
      </c>
      <c r="J29" s="10">
        <f t="shared" si="4"/>
        <v>3000</v>
      </c>
      <c r="K29" s="10">
        <f t="shared" si="4"/>
        <v>3000</v>
      </c>
      <c r="L29" s="8"/>
      <c r="M29" s="22"/>
    </row>
    <row r="30" spans="1:13" ht="77.25" customHeight="1">
      <c r="A30" s="16" t="s">
        <v>116</v>
      </c>
      <c r="B30" s="23" t="s">
        <v>57</v>
      </c>
      <c r="C30" s="10" t="s">
        <v>5</v>
      </c>
      <c r="D30" s="18" t="s">
        <v>48</v>
      </c>
      <c r="E30" s="10">
        <f>E31+E33+E38</f>
        <v>823</v>
      </c>
      <c r="F30" s="10">
        <f t="shared" si="3"/>
        <v>12039.3</v>
      </c>
      <c r="G30" s="10">
        <f>G31+G33+G38</f>
        <v>1867.6</v>
      </c>
      <c r="H30" s="10">
        <f>H31+H33+H38</f>
        <v>1671.7</v>
      </c>
      <c r="I30" s="10">
        <f>I31+I33+I38</f>
        <v>2500</v>
      </c>
      <c r="J30" s="10">
        <f>J31+J33+J38</f>
        <v>3000</v>
      </c>
      <c r="K30" s="10">
        <f>K31+K33+K38</f>
        <v>3000</v>
      </c>
      <c r="L30" s="8" t="s">
        <v>58</v>
      </c>
      <c r="M30" s="22"/>
    </row>
    <row r="31" spans="1:13" ht="50.25" customHeight="1">
      <c r="A31" s="16" t="s">
        <v>117</v>
      </c>
      <c r="B31" s="17" t="s">
        <v>33</v>
      </c>
      <c r="C31" s="10" t="s">
        <v>5</v>
      </c>
      <c r="D31" s="18" t="s">
        <v>48</v>
      </c>
      <c r="E31" s="10">
        <v>700</v>
      </c>
      <c r="F31" s="10">
        <f t="shared" si="3"/>
        <v>6500</v>
      </c>
      <c r="G31" s="10">
        <v>800</v>
      </c>
      <c r="H31" s="10">
        <v>1200</v>
      </c>
      <c r="I31" s="10">
        <v>1000</v>
      </c>
      <c r="J31" s="10">
        <v>1500</v>
      </c>
      <c r="K31" s="10">
        <v>2000</v>
      </c>
      <c r="L31" s="8" t="s">
        <v>58</v>
      </c>
      <c r="M31" s="17" t="s">
        <v>19</v>
      </c>
    </row>
    <row r="32" spans="1:13" ht="64.5" customHeight="1">
      <c r="A32" s="16" t="s">
        <v>118</v>
      </c>
      <c r="B32" s="17" t="s">
        <v>158</v>
      </c>
      <c r="C32" s="10" t="s">
        <v>5</v>
      </c>
      <c r="D32" s="18" t="s">
        <v>48</v>
      </c>
      <c r="E32" s="37" t="s">
        <v>7</v>
      </c>
      <c r="F32" s="37"/>
      <c r="G32" s="37"/>
      <c r="H32" s="37"/>
      <c r="I32" s="37"/>
      <c r="J32" s="37"/>
      <c r="K32" s="37"/>
      <c r="L32" s="8" t="s">
        <v>58</v>
      </c>
      <c r="M32" s="17" t="s">
        <v>31</v>
      </c>
    </row>
    <row r="33" spans="1:13" ht="90" customHeight="1">
      <c r="A33" s="16" t="s">
        <v>119</v>
      </c>
      <c r="B33" s="17" t="s">
        <v>37</v>
      </c>
      <c r="C33" s="10" t="s">
        <v>5</v>
      </c>
      <c r="D33" s="18" t="s">
        <v>48</v>
      </c>
      <c r="E33" s="10">
        <v>99</v>
      </c>
      <c r="F33" s="10">
        <f aca="true" t="shared" si="5" ref="F33:K33">SUM(F34:F37)</f>
        <v>6891.3</v>
      </c>
      <c r="G33" s="10">
        <f t="shared" si="5"/>
        <v>919.6</v>
      </c>
      <c r="H33" s="10">
        <f t="shared" si="5"/>
        <v>471.7</v>
      </c>
      <c r="I33" s="10">
        <f t="shared" si="5"/>
        <v>1500</v>
      </c>
      <c r="J33" s="10">
        <f t="shared" si="5"/>
        <v>1500</v>
      </c>
      <c r="K33" s="10">
        <f t="shared" si="5"/>
        <v>1000</v>
      </c>
      <c r="L33" s="8" t="s">
        <v>58</v>
      </c>
      <c r="M33" s="17" t="s">
        <v>20</v>
      </c>
    </row>
    <row r="34" spans="1:13" ht="75" customHeight="1">
      <c r="A34" s="16" t="s">
        <v>121</v>
      </c>
      <c r="B34" s="17" t="s">
        <v>82</v>
      </c>
      <c r="C34" s="10" t="s">
        <v>85</v>
      </c>
      <c r="D34" s="18" t="s">
        <v>48</v>
      </c>
      <c r="E34" s="28">
        <v>0</v>
      </c>
      <c r="F34" s="10">
        <f>SUM(G34:K34)</f>
        <v>1971.7</v>
      </c>
      <c r="G34" s="28">
        <v>0</v>
      </c>
      <c r="H34" s="10">
        <v>471.7</v>
      </c>
      <c r="I34" s="10">
        <v>750</v>
      </c>
      <c r="J34" s="10">
        <v>750</v>
      </c>
      <c r="K34" s="10">
        <v>0</v>
      </c>
      <c r="L34" s="8" t="s">
        <v>262</v>
      </c>
      <c r="M34" s="17" t="s">
        <v>20</v>
      </c>
    </row>
    <row r="35" spans="1:13" ht="63" customHeight="1">
      <c r="A35" s="16" t="s">
        <v>122</v>
      </c>
      <c r="B35" s="17" t="s">
        <v>249</v>
      </c>
      <c r="C35" s="10" t="s">
        <v>5</v>
      </c>
      <c r="D35" s="18" t="s">
        <v>48</v>
      </c>
      <c r="E35" s="37" t="s">
        <v>7</v>
      </c>
      <c r="F35" s="37"/>
      <c r="G35" s="37"/>
      <c r="H35" s="37"/>
      <c r="I35" s="37"/>
      <c r="J35" s="37"/>
      <c r="K35" s="37"/>
      <c r="L35" s="8" t="s">
        <v>58</v>
      </c>
      <c r="M35" s="17" t="s">
        <v>20</v>
      </c>
    </row>
    <row r="36" spans="1:13" ht="54" customHeight="1">
      <c r="A36" s="16" t="s">
        <v>123</v>
      </c>
      <c r="B36" s="17" t="s">
        <v>83</v>
      </c>
      <c r="C36" s="10">
        <v>2015</v>
      </c>
      <c r="D36" s="18" t="s">
        <v>48</v>
      </c>
      <c r="E36" s="10">
        <v>99</v>
      </c>
      <c r="F36" s="10">
        <f>SUM(G36:K36)</f>
        <v>919.6</v>
      </c>
      <c r="G36" s="10">
        <v>919.6</v>
      </c>
      <c r="H36" s="10">
        <v>0</v>
      </c>
      <c r="I36" s="10">
        <v>0</v>
      </c>
      <c r="J36" s="10">
        <v>0</v>
      </c>
      <c r="K36" s="10">
        <v>0</v>
      </c>
      <c r="L36" s="8" t="s">
        <v>58</v>
      </c>
      <c r="M36" s="17" t="s">
        <v>20</v>
      </c>
    </row>
    <row r="37" spans="1:13" ht="123" customHeight="1">
      <c r="A37" s="16" t="s">
        <v>124</v>
      </c>
      <c r="B37" s="17" t="s">
        <v>84</v>
      </c>
      <c r="C37" s="10" t="s">
        <v>86</v>
      </c>
      <c r="D37" s="18" t="s">
        <v>48</v>
      </c>
      <c r="E37" s="28">
        <v>0</v>
      </c>
      <c r="F37" s="10">
        <v>4000</v>
      </c>
      <c r="G37" s="28">
        <v>0</v>
      </c>
      <c r="H37" s="10">
        <v>0</v>
      </c>
      <c r="I37" s="10">
        <v>750</v>
      </c>
      <c r="J37" s="10">
        <v>750</v>
      </c>
      <c r="K37" s="10">
        <v>1000</v>
      </c>
      <c r="L37" s="8" t="s">
        <v>58</v>
      </c>
      <c r="M37" s="17" t="s">
        <v>20</v>
      </c>
    </row>
    <row r="38" spans="1:13" ht="87.75" customHeight="1">
      <c r="A38" s="16" t="s">
        <v>120</v>
      </c>
      <c r="B38" s="17" t="s">
        <v>44</v>
      </c>
      <c r="C38" s="10">
        <v>2015</v>
      </c>
      <c r="D38" s="18" t="s">
        <v>48</v>
      </c>
      <c r="E38" s="10">
        <v>24</v>
      </c>
      <c r="F38" s="10">
        <v>0</v>
      </c>
      <c r="G38" s="10">
        <v>148</v>
      </c>
      <c r="H38" s="10">
        <v>0</v>
      </c>
      <c r="I38" s="10">
        <v>0</v>
      </c>
      <c r="J38" s="10">
        <v>0</v>
      </c>
      <c r="K38" s="10">
        <v>0</v>
      </c>
      <c r="L38" s="8" t="s">
        <v>43</v>
      </c>
      <c r="M38" s="17" t="s">
        <v>20</v>
      </c>
    </row>
    <row r="39" spans="1:13" ht="72.75" customHeight="1">
      <c r="A39" s="16" t="s">
        <v>125</v>
      </c>
      <c r="B39" s="17" t="s">
        <v>26</v>
      </c>
      <c r="C39" s="10" t="s">
        <v>5</v>
      </c>
      <c r="D39" s="18" t="s">
        <v>48</v>
      </c>
      <c r="E39" s="11">
        <f>E40+E51</f>
        <v>10510</v>
      </c>
      <c r="F39" s="11">
        <f>SUM(G39:K39)</f>
        <v>50078.399999999994</v>
      </c>
      <c r="G39" s="11">
        <f>G40+G52</f>
        <v>10471.3</v>
      </c>
      <c r="H39" s="11">
        <f>H40+H52</f>
        <v>9640.4</v>
      </c>
      <c r="I39" s="11">
        <f>I40+I52</f>
        <v>10013.8</v>
      </c>
      <c r="J39" s="11">
        <f>J40+J52</f>
        <v>10230.8</v>
      </c>
      <c r="K39" s="11">
        <f>K40+K52</f>
        <v>9722.1</v>
      </c>
      <c r="L39" s="8"/>
      <c r="M39" s="22"/>
    </row>
    <row r="40" spans="1:13" ht="63" customHeight="1">
      <c r="A40" s="16" t="s">
        <v>126</v>
      </c>
      <c r="B40" s="23" t="s">
        <v>81</v>
      </c>
      <c r="C40" s="10" t="s">
        <v>5</v>
      </c>
      <c r="D40" s="18" t="s">
        <v>48</v>
      </c>
      <c r="E40" s="11">
        <f>E41+E42+E43+E48+E44+E45+E46+E47</f>
        <v>3390</v>
      </c>
      <c r="F40" s="11">
        <f>SUM(G40:K40)</f>
        <v>23856.4</v>
      </c>
      <c r="G40" s="11">
        <f>G41+G42+G43+G48+G44+G45+G46+G47+G49+G50</f>
        <v>5656</v>
      </c>
      <c r="H40" s="11">
        <f>H41+H42+H43+H48+H44+H45+H46+H47+H49+H50</f>
        <v>5430.4</v>
      </c>
      <c r="I40" s="11">
        <f>I41+I42+I43+I48+I44+I45+I46+I47+I49+I50</f>
        <v>4553.8</v>
      </c>
      <c r="J40" s="11">
        <f>J41+J42+J43+J48+J44+J45+J46+J47+J49+J50</f>
        <v>4502.8</v>
      </c>
      <c r="K40" s="11">
        <f>K41+K42+K43+K48+K44+K45+K46+K47+K49+K50</f>
        <v>3713.4</v>
      </c>
      <c r="L40" s="8" t="s">
        <v>259</v>
      </c>
      <c r="M40" s="17" t="s">
        <v>22</v>
      </c>
    </row>
    <row r="41" spans="1:13" ht="60.75" customHeight="1">
      <c r="A41" s="16" t="s">
        <v>127</v>
      </c>
      <c r="B41" s="17" t="s">
        <v>66</v>
      </c>
      <c r="C41" s="10" t="s">
        <v>5</v>
      </c>
      <c r="D41" s="18" t="s">
        <v>48</v>
      </c>
      <c r="E41" s="11">
        <v>584</v>
      </c>
      <c r="F41" s="11">
        <f>SUM(G41:K41)</f>
        <v>3016</v>
      </c>
      <c r="G41" s="11">
        <v>488</v>
      </c>
      <c r="H41" s="11">
        <v>536</v>
      </c>
      <c r="I41" s="11">
        <v>584</v>
      </c>
      <c r="J41" s="11">
        <v>632</v>
      </c>
      <c r="K41" s="11">
        <v>776</v>
      </c>
      <c r="L41" s="8" t="s">
        <v>259</v>
      </c>
      <c r="M41" s="17" t="s">
        <v>22</v>
      </c>
    </row>
    <row r="42" spans="1:13" ht="60.75" customHeight="1">
      <c r="A42" s="16" t="s">
        <v>128</v>
      </c>
      <c r="B42" s="17" t="s">
        <v>67</v>
      </c>
      <c r="C42" s="10" t="s">
        <v>5</v>
      </c>
      <c r="D42" s="18" t="s">
        <v>48</v>
      </c>
      <c r="E42" s="11">
        <v>342</v>
      </c>
      <c r="F42" s="11">
        <f aca="true" t="shared" si="6" ref="F42:F52">SUM(G42:K42)</f>
        <v>1967.6</v>
      </c>
      <c r="G42" s="11">
        <v>321</v>
      </c>
      <c r="H42" s="11">
        <v>302.6</v>
      </c>
      <c r="I42" s="11">
        <v>387</v>
      </c>
      <c r="J42" s="11">
        <v>420</v>
      </c>
      <c r="K42" s="11">
        <v>537</v>
      </c>
      <c r="L42" s="8" t="s">
        <v>259</v>
      </c>
      <c r="M42" s="17" t="s">
        <v>22</v>
      </c>
    </row>
    <row r="43" spans="1:13" ht="74.25" customHeight="1">
      <c r="A43" s="16" t="s">
        <v>129</v>
      </c>
      <c r="B43" s="17" t="s">
        <v>159</v>
      </c>
      <c r="C43" s="10" t="s">
        <v>5</v>
      </c>
      <c r="D43" s="18" t="s">
        <v>48</v>
      </c>
      <c r="E43" s="11">
        <v>40</v>
      </c>
      <c r="F43" s="11">
        <f t="shared" si="6"/>
        <v>199.6</v>
      </c>
      <c r="G43" s="11">
        <v>39.6</v>
      </c>
      <c r="H43" s="11">
        <v>40</v>
      </c>
      <c r="I43" s="11">
        <v>40</v>
      </c>
      <c r="J43" s="11">
        <v>40</v>
      </c>
      <c r="K43" s="11">
        <v>40</v>
      </c>
      <c r="L43" s="8" t="s">
        <v>259</v>
      </c>
      <c r="M43" s="17" t="s">
        <v>22</v>
      </c>
    </row>
    <row r="44" spans="1:13" ht="60.75" customHeight="1">
      <c r="A44" s="16" t="s">
        <v>130</v>
      </c>
      <c r="B44" s="17" t="s">
        <v>68</v>
      </c>
      <c r="C44" s="10" t="s">
        <v>5</v>
      </c>
      <c r="D44" s="18" t="s">
        <v>48</v>
      </c>
      <c r="E44" s="11">
        <v>613</v>
      </c>
      <c r="F44" s="11">
        <f t="shared" si="6"/>
        <v>4611</v>
      </c>
      <c r="G44" s="11">
        <v>1806</v>
      </c>
      <c r="H44" s="11">
        <v>1273</v>
      </c>
      <c r="I44" s="11">
        <v>582</v>
      </c>
      <c r="J44" s="11">
        <v>450</v>
      </c>
      <c r="K44" s="11">
        <v>500</v>
      </c>
      <c r="L44" s="8" t="s">
        <v>259</v>
      </c>
      <c r="M44" s="17" t="s">
        <v>22</v>
      </c>
    </row>
    <row r="45" spans="1:13" ht="72" customHeight="1">
      <c r="A45" s="16" t="s">
        <v>131</v>
      </c>
      <c r="B45" s="17" t="s">
        <v>69</v>
      </c>
      <c r="C45" s="10" t="s">
        <v>5</v>
      </c>
      <c r="D45" s="18" t="s">
        <v>48</v>
      </c>
      <c r="E45" s="11">
        <v>111</v>
      </c>
      <c r="F45" s="11">
        <f t="shared" si="6"/>
        <v>552</v>
      </c>
      <c r="G45" s="11">
        <v>110.4</v>
      </c>
      <c r="H45" s="11">
        <v>110.4</v>
      </c>
      <c r="I45" s="11">
        <v>110.4</v>
      </c>
      <c r="J45" s="11">
        <v>110.4</v>
      </c>
      <c r="K45" s="11">
        <v>110.4</v>
      </c>
      <c r="L45" s="8" t="s">
        <v>259</v>
      </c>
      <c r="M45" s="17" t="s">
        <v>22</v>
      </c>
    </row>
    <row r="46" spans="1:13" ht="121.5" customHeight="1">
      <c r="A46" s="16" t="s">
        <v>132</v>
      </c>
      <c r="B46" s="17" t="s">
        <v>70</v>
      </c>
      <c r="C46" s="10" t="s">
        <v>5</v>
      </c>
      <c r="D46" s="18" t="s">
        <v>48</v>
      </c>
      <c r="E46" s="11">
        <v>1400</v>
      </c>
      <c r="F46" s="11">
        <f t="shared" si="6"/>
        <v>7443</v>
      </c>
      <c r="G46" s="11">
        <v>1642</v>
      </c>
      <c r="H46" s="11">
        <v>1601</v>
      </c>
      <c r="I46" s="11">
        <v>1400</v>
      </c>
      <c r="J46" s="11">
        <v>1400</v>
      </c>
      <c r="K46" s="11">
        <v>1400</v>
      </c>
      <c r="L46" s="8" t="s">
        <v>259</v>
      </c>
      <c r="M46" s="17" t="s">
        <v>22</v>
      </c>
    </row>
    <row r="47" spans="1:13" ht="61.5" customHeight="1">
      <c r="A47" s="16" t="s">
        <v>133</v>
      </c>
      <c r="B47" s="17" t="s">
        <v>71</v>
      </c>
      <c r="C47" s="10" t="s">
        <v>5</v>
      </c>
      <c r="D47" s="18" t="s">
        <v>48</v>
      </c>
      <c r="E47" s="11">
        <v>300</v>
      </c>
      <c r="F47" s="11">
        <f>SUM(G47:K47)</f>
        <v>1744.2</v>
      </c>
      <c r="G47" s="11">
        <v>348.6</v>
      </c>
      <c r="H47" s="11">
        <v>345.6</v>
      </c>
      <c r="I47" s="11">
        <v>350</v>
      </c>
      <c r="J47" s="11">
        <v>350</v>
      </c>
      <c r="K47" s="11">
        <v>350</v>
      </c>
      <c r="L47" s="8" t="s">
        <v>10</v>
      </c>
      <c r="M47" s="17" t="s">
        <v>22</v>
      </c>
    </row>
    <row r="48" spans="1:13" ht="84" customHeight="1">
      <c r="A48" s="16" t="s">
        <v>134</v>
      </c>
      <c r="B48" s="17" t="s">
        <v>72</v>
      </c>
      <c r="C48" s="10" t="s">
        <v>5</v>
      </c>
      <c r="D48" s="18" t="s">
        <v>48</v>
      </c>
      <c r="E48" s="11">
        <v>0</v>
      </c>
      <c r="F48" s="11">
        <f>SUM(G48:K48)</f>
        <v>4181.6</v>
      </c>
      <c r="G48" s="11">
        <v>900.4</v>
      </c>
      <c r="H48" s="11">
        <v>1080.4</v>
      </c>
      <c r="I48" s="11">
        <v>1100.4</v>
      </c>
      <c r="J48" s="11">
        <v>1100.4</v>
      </c>
      <c r="K48" s="11">
        <v>0</v>
      </c>
      <c r="L48" s="8" t="s">
        <v>259</v>
      </c>
      <c r="M48" s="17" t="s">
        <v>22</v>
      </c>
    </row>
    <row r="49" spans="1:13" ht="85.5" customHeight="1">
      <c r="A49" s="16" t="s">
        <v>256</v>
      </c>
      <c r="B49" s="17" t="s">
        <v>258</v>
      </c>
      <c r="C49" s="10">
        <v>2016</v>
      </c>
      <c r="D49" s="18" t="s">
        <v>48</v>
      </c>
      <c r="E49" s="11">
        <v>0</v>
      </c>
      <c r="F49" s="11">
        <f>SUM(G49:K49)</f>
        <v>41.4</v>
      </c>
      <c r="G49" s="11">
        <v>0</v>
      </c>
      <c r="H49" s="11">
        <v>41.4</v>
      </c>
      <c r="I49" s="11">
        <v>0</v>
      </c>
      <c r="J49" s="11">
        <v>0</v>
      </c>
      <c r="K49" s="11">
        <v>0</v>
      </c>
      <c r="L49" s="8" t="s">
        <v>259</v>
      </c>
      <c r="M49" s="17" t="s">
        <v>22</v>
      </c>
    </row>
    <row r="50" spans="1:13" ht="156" customHeight="1">
      <c r="A50" s="16" t="s">
        <v>257</v>
      </c>
      <c r="B50" s="17" t="s">
        <v>260</v>
      </c>
      <c r="C50" s="10">
        <v>2017</v>
      </c>
      <c r="D50" s="18" t="s">
        <v>48</v>
      </c>
      <c r="E50" s="11">
        <v>0</v>
      </c>
      <c r="F50" s="11">
        <f>SUM(G50:K50)</f>
        <v>100</v>
      </c>
      <c r="G50" s="11">
        <v>0</v>
      </c>
      <c r="H50" s="11">
        <v>100</v>
      </c>
      <c r="I50" s="11">
        <v>0</v>
      </c>
      <c r="J50" s="11">
        <v>0</v>
      </c>
      <c r="K50" s="11">
        <v>0</v>
      </c>
      <c r="L50" s="8" t="s">
        <v>259</v>
      </c>
      <c r="M50" s="17" t="s">
        <v>22</v>
      </c>
    </row>
    <row r="51" spans="1:13" ht="49.5" customHeight="1">
      <c r="A51" s="16" t="s">
        <v>135</v>
      </c>
      <c r="B51" s="23" t="s">
        <v>59</v>
      </c>
      <c r="C51" s="10" t="s">
        <v>42</v>
      </c>
      <c r="D51" s="18" t="s">
        <v>48</v>
      </c>
      <c r="E51" s="11">
        <f>E52</f>
        <v>7120</v>
      </c>
      <c r="F51" s="11">
        <f aca="true" t="shared" si="7" ref="F51:K51">F52</f>
        <v>26222</v>
      </c>
      <c r="G51" s="11">
        <f t="shared" si="7"/>
        <v>4815.3</v>
      </c>
      <c r="H51" s="11">
        <f>H52</f>
        <v>4210</v>
      </c>
      <c r="I51" s="11">
        <f t="shared" si="7"/>
        <v>5460</v>
      </c>
      <c r="J51" s="11">
        <f t="shared" si="7"/>
        <v>5728</v>
      </c>
      <c r="K51" s="11">
        <f t="shared" si="7"/>
        <v>6008.7</v>
      </c>
      <c r="L51" s="8" t="s">
        <v>21</v>
      </c>
      <c r="M51" s="17" t="s">
        <v>22</v>
      </c>
    </row>
    <row r="52" spans="1:13" ht="60.75" customHeight="1">
      <c r="A52" s="16" t="s">
        <v>136</v>
      </c>
      <c r="B52" s="17" t="s">
        <v>73</v>
      </c>
      <c r="C52" s="10" t="s">
        <v>5</v>
      </c>
      <c r="D52" s="18" t="s">
        <v>48</v>
      </c>
      <c r="E52" s="11">
        <v>7120</v>
      </c>
      <c r="F52" s="11">
        <f t="shared" si="6"/>
        <v>26222</v>
      </c>
      <c r="G52" s="11">
        <v>4815.3</v>
      </c>
      <c r="H52" s="11">
        <v>4210</v>
      </c>
      <c r="I52" s="11">
        <v>5460</v>
      </c>
      <c r="J52" s="11">
        <v>5728</v>
      </c>
      <c r="K52" s="11">
        <v>6008.7</v>
      </c>
      <c r="L52" s="8" t="s">
        <v>21</v>
      </c>
      <c r="M52" s="17" t="s">
        <v>22</v>
      </c>
    </row>
    <row r="53" spans="1:13" ht="61.5" customHeight="1">
      <c r="A53" s="16" t="s">
        <v>137</v>
      </c>
      <c r="B53" s="17" t="s">
        <v>94</v>
      </c>
      <c r="C53" s="10" t="s">
        <v>5</v>
      </c>
      <c r="D53" s="18" t="s">
        <v>48</v>
      </c>
      <c r="E53" s="37" t="s">
        <v>7</v>
      </c>
      <c r="F53" s="37"/>
      <c r="G53" s="37"/>
      <c r="H53" s="37"/>
      <c r="I53" s="37"/>
      <c r="J53" s="37"/>
      <c r="K53" s="37"/>
      <c r="L53" s="8" t="s">
        <v>63</v>
      </c>
      <c r="M53" s="17"/>
    </row>
    <row r="54" spans="1:13" ht="62.25" customHeight="1">
      <c r="A54" s="16" t="s">
        <v>138</v>
      </c>
      <c r="B54" s="23" t="s">
        <v>65</v>
      </c>
      <c r="C54" s="10" t="s">
        <v>5</v>
      </c>
      <c r="D54" s="18" t="s">
        <v>48</v>
      </c>
      <c r="E54" s="37" t="s">
        <v>7</v>
      </c>
      <c r="F54" s="37"/>
      <c r="G54" s="37"/>
      <c r="H54" s="37"/>
      <c r="I54" s="37"/>
      <c r="J54" s="37"/>
      <c r="K54" s="37"/>
      <c r="L54" s="8" t="s">
        <v>63</v>
      </c>
      <c r="M54" s="29"/>
    </row>
    <row r="55" spans="1:13" ht="73.5" customHeight="1">
      <c r="A55" s="24" t="s">
        <v>139</v>
      </c>
      <c r="B55" s="17" t="s">
        <v>74</v>
      </c>
      <c r="C55" s="10" t="s">
        <v>5</v>
      </c>
      <c r="D55" s="18" t="s">
        <v>48</v>
      </c>
      <c r="E55" s="37" t="s">
        <v>7</v>
      </c>
      <c r="F55" s="37"/>
      <c r="G55" s="37"/>
      <c r="H55" s="37"/>
      <c r="I55" s="37"/>
      <c r="J55" s="37"/>
      <c r="K55" s="37"/>
      <c r="L55" s="8" t="s">
        <v>63</v>
      </c>
      <c r="M55" s="17" t="s">
        <v>28</v>
      </c>
    </row>
    <row r="56" spans="1:13" ht="48.75" customHeight="1">
      <c r="A56" s="24" t="s">
        <v>140</v>
      </c>
      <c r="B56" s="27" t="s">
        <v>75</v>
      </c>
      <c r="C56" s="10" t="s">
        <v>5</v>
      </c>
      <c r="D56" s="18" t="s">
        <v>48</v>
      </c>
      <c r="E56" s="37" t="s">
        <v>7</v>
      </c>
      <c r="F56" s="37"/>
      <c r="G56" s="37"/>
      <c r="H56" s="37"/>
      <c r="I56" s="37"/>
      <c r="J56" s="37"/>
      <c r="K56" s="37"/>
      <c r="L56" s="8" t="s">
        <v>63</v>
      </c>
      <c r="M56" s="17" t="s">
        <v>261</v>
      </c>
    </row>
    <row r="57" spans="1:13" ht="62.25" customHeight="1">
      <c r="A57" s="24" t="s">
        <v>141</v>
      </c>
      <c r="B57" s="17" t="s">
        <v>76</v>
      </c>
      <c r="C57" s="10" t="s">
        <v>5</v>
      </c>
      <c r="D57" s="18" t="s">
        <v>48</v>
      </c>
      <c r="E57" s="37" t="s">
        <v>7</v>
      </c>
      <c r="F57" s="37"/>
      <c r="G57" s="37"/>
      <c r="H57" s="37"/>
      <c r="I57" s="37"/>
      <c r="J57" s="37"/>
      <c r="K57" s="37"/>
      <c r="L57" s="8" t="s">
        <v>63</v>
      </c>
      <c r="M57" s="17" t="s">
        <v>29</v>
      </c>
    </row>
    <row r="58" spans="1:13" ht="84.75" customHeight="1">
      <c r="A58" s="24" t="s">
        <v>142</v>
      </c>
      <c r="B58" s="17" t="s">
        <v>77</v>
      </c>
      <c r="C58" s="10" t="s">
        <v>5</v>
      </c>
      <c r="D58" s="18" t="s">
        <v>48</v>
      </c>
      <c r="E58" s="37" t="s">
        <v>7</v>
      </c>
      <c r="F58" s="37"/>
      <c r="G58" s="37"/>
      <c r="H58" s="37"/>
      <c r="I58" s="37"/>
      <c r="J58" s="37"/>
      <c r="K58" s="37"/>
      <c r="L58" s="8" t="s">
        <v>63</v>
      </c>
      <c r="M58" s="17" t="s">
        <v>160</v>
      </c>
    </row>
    <row r="59" spans="1:13" ht="75" customHeight="1">
      <c r="A59" s="24" t="s">
        <v>143</v>
      </c>
      <c r="B59" s="17" t="s">
        <v>154</v>
      </c>
      <c r="C59" s="10" t="s">
        <v>5</v>
      </c>
      <c r="D59" s="18" t="s">
        <v>48</v>
      </c>
      <c r="E59" s="37" t="s">
        <v>7</v>
      </c>
      <c r="F59" s="37"/>
      <c r="G59" s="37"/>
      <c r="H59" s="37"/>
      <c r="I59" s="37"/>
      <c r="J59" s="37"/>
      <c r="K59" s="37"/>
      <c r="L59" s="8"/>
      <c r="M59" s="17"/>
    </row>
    <row r="60" spans="1:13" ht="47.25" customHeight="1">
      <c r="A60" s="24" t="s">
        <v>144</v>
      </c>
      <c r="B60" s="23" t="s">
        <v>64</v>
      </c>
      <c r="C60" s="10" t="s">
        <v>5</v>
      </c>
      <c r="D60" s="18" t="s">
        <v>48</v>
      </c>
      <c r="E60" s="37" t="s">
        <v>7</v>
      </c>
      <c r="F60" s="37"/>
      <c r="G60" s="37"/>
      <c r="H60" s="37"/>
      <c r="I60" s="37"/>
      <c r="J60" s="37"/>
      <c r="K60" s="37"/>
      <c r="L60" s="8" t="s">
        <v>151</v>
      </c>
      <c r="M60" s="29"/>
    </row>
    <row r="61" spans="1:13" ht="121.5" customHeight="1">
      <c r="A61" s="24" t="s">
        <v>145</v>
      </c>
      <c r="B61" s="17" t="s">
        <v>161</v>
      </c>
      <c r="C61" s="10" t="s">
        <v>5</v>
      </c>
      <c r="D61" s="18" t="s">
        <v>48</v>
      </c>
      <c r="E61" s="37" t="s">
        <v>7</v>
      </c>
      <c r="F61" s="37"/>
      <c r="G61" s="37"/>
      <c r="H61" s="37"/>
      <c r="I61" s="37"/>
      <c r="J61" s="37"/>
      <c r="K61" s="37"/>
      <c r="L61" s="8" t="s">
        <v>151</v>
      </c>
      <c r="M61" s="17" t="s">
        <v>162</v>
      </c>
    </row>
    <row r="62" spans="1:13" ht="99" customHeight="1">
      <c r="A62" s="24" t="s">
        <v>146</v>
      </c>
      <c r="B62" s="17" t="s">
        <v>250</v>
      </c>
      <c r="C62" s="10" t="s">
        <v>5</v>
      </c>
      <c r="D62" s="18" t="s">
        <v>48</v>
      </c>
      <c r="E62" s="37" t="s">
        <v>7</v>
      </c>
      <c r="F62" s="37"/>
      <c r="G62" s="37"/>
      <c r="H62" s="37"/>
      <c r="I62" s="37"/>
      <c r="J62" s="37"/>
      <c r="K62" s="37"/>
      <c r="L62" s="8" t="s">
        <v>151</v>
      </c>
      <c r="M62" s="17" t="s">
        <v>153</v>
      </c>
    </row>
    <row r="63" spans="1:13" ht="98.25" customHeight="1">
      <c r="A63" s="24" t="s">
        <v>152</v>
      </c>
      <c r="B63" s="17" t="s">
        <v>163</v>
      </c>
      <c r="C63" s="10" t="s">
        <v>5</v>
      </c>
      <c r="D63" s="18" t="s">
        <v>48</v>
      </c>
      <c r="E63" s="37" t="s">
        <v>7</v>
      </c>
      <c r="F63" s="37"/>
      <c r="G63" s="37"/>
      <c r="H63" s="37"/>
      <c r="I63" s="37"/>
      <c r="J63" s="37"/>
      <c r="K63" s="37"/>
      <c r="L63" s="8" t="s">
        <v>151</v>
      </c>
      <c r="M63" s="17" t="s">
        <v>36</v>
      </c>
    </row>
    <row r="64" spans="1:13" ht="122.25" customHeight="1">
      <c r="A64" s="24" t="s">
        <v>147</v>
      </c>
      <c r="B64" s="35" t="s">
        <v>167</v>
      </c>
      <c r="C64" s="10" t="s">
        <v>5</v>
      </c>
      <c r="D64" s="18" t="s">
        <v>48</v>
      </c>
      <c r="E64" s="8">
        <f>E65</f>
        <v>14728</v>
      </c>
      <c r="F64" s="8">
        <f aca="true" t="shared" si="8" ref="F64:K64">F65</f>
        <v>74027.3</v>
      </c>
      <c r="G64" s="8">
        <f t="shared" si="8"/>
        <v>11267.4</v>
      </c>
      <c r="H64" s="8">
        <f t="shared" si="8"/>
        <v>10322.4</v>
      </c>
      <c r="I64" s="8">
        <f t="shared" si="8"/>
        <v>16085.1</v>
      </c>
      <c r="J64" s="8">
        <f t="shared" si="8"/>
        <v>18176.2</v>
      </c>
      <c r="K64" s="8">
        <f t="shared" si="8"/>
        <v>18176.2</v>
      </c>
      <c r="L64" s="8" t="s">
        <v>78</v>
      </c>
      <c r="M64" s="17"/>
    </row>
    <row r="65" spans="1:13" ht="60.75" customHeight="1">
      <c r="A65" s="24" t="s">
        <v>148</v>
      </c>
      <c r="B65" s="23" t="s">
        <v>79</v>
      </c>
      <c r="C65" s="10" t="s">
        <v>5</v>
      </c>
      <c r="D65" s="18" t="s">
        <v>48</v>
      </c>
      <c r="E65" s="8">
        <f>E66</f>
        <v>14728</v>
      </c>
      <c r="F65" s="8">
        <f>SUM(G65:K65)</f>
        <v>74027.3</v>
      </c>
      <c r="G65" s="8">
        <f>G66+G67</f>
        <v>11267.4</v>
      </c>
      <c r="H65" s="8">
        <f>H66+H67</f>
        <v>10322.4</v>
      </c>
      <c r="I65" s="8">
        <f>I66+I67</f>
        <v>16085.1</v>
      </c>
      <c r="J65" s="8">
        <f>J66+J67</f>
        <v>18176.2</v>
      </c>
      <c r="K65" s="8">
        <f>K66+K67</f>
        <v>18176.2</v>
      </c>
      <c r="L65" s="8" t="s">
        <v>78</v>
      </c>
      <c r="M65" s="17"/>
    </row>
    <row r="66" spans="1:13" ht="62.25" customHeight="1">
      <c r="A66" s="24" t="s">
        <v>149</v>
      </c>
      <c r="B66" s="17" t="s">
        <v>80</v>
      </c>
      <c r="C66" s="10" t="s">
        <v>5</v>
      </c>
      <c r="D66" s="18" t="s">
        <v>48</v>
      </c>
      <c r="E66" s="8">
        <v>14728</v>
      </c>
      <c r="F66" s="8">
        <f>SUM(G66:K66)</f>
        <v>66427.2</v>
      </c>
      <c r="G66" s="8">
        <v>10747.4</v>
      </c>
      <c r="H66" s="8">
        <v>9016.5</v>
      </c>
      <c r="I66" s="8">
        <v>14313.9</v>
      </c>
      <c r="J66" s="8">
        <v>16174.7</v>
      </c>
      <c r="K66" s="8">
        <v>16174.7</v>
      </c>
      <c r="L66" s="8" t="s">
        <v>78</v>
      </c>
      <c r="M66" s="17" t="s">
        <v>38</v>
      </c>
    </row>
    <row r="67" spans="1:13" ht="121.5" customHeight="1">
      <c r="A67" s="24" t="s">
        <v>150</v>
      </c>
      <c r="B67" s="17" t="s">
        <v>164</v>
      </c>
      <c r="C67" s="10" t="s">
        <v>5</v>
      </c>
      <c r="D67" s="18" t="s">
        <v>48</v>
      </c>
      <c r="E67" s="8"/>
      <c r="F67" s="8">
        <f>SUM(G67:K67)</f>
        <v>7600.1</v>
      </c>
      <c r="G67" s="8">
        <v>520</v>
      </c>
      <c r="H67" s="8">
        <v>1305.9</v>
      </c>
      <c r="I67" s="8">
        <v>1771.2</v>
      </c>
      <c r="J67" s="8">
        <v>2001.5</v>
      </c>
      <c r="K67" s="8">
        <v>2001.5</v>
      </c>
      <c r="L67" s="8" t="s">
        <v>78</v>
      </c>
      <c r="M67" s="17" t="s">
        <v>38</v>
      </c>
    </row>
    <row r="68" spans="1:13" ht="15.75" customHeight="1">
      <c r="A68" s="38"/>
      <c r="B68" s="39" t="s">
        <v>16</v>
      </c>
      <c r="C68" s="10" t="s">
        <v>5</v>
      </c>
      <c r="D68" s="18" t="s">
        <v>35</v>
      </c>
      <c r="E68" s="19">
        <f aca="true" t="shared" si="9" ref="E68:K68">E69+E70</f>
        <v>389561</v>
      </c>
      <c r="F68" s="19">
        <f t="shared" si="9"/>
        <v>839845</v>
      </c>
      <c r="G68" s="19">
        <f t="shared" si="9"/>
        <v>387106.3</v>
      </c>
      <c r="H68" s="19">
        <f t="shared" si="9"/>
        <v>144334.5</v>
      </c>
      <c r="I68" s="19">
        <f t="shared" si="9"/>
        <v>72098.9</v>
      </c>
      <c r="J68" s="19">
        <f t="shared" si="9"/>
        <v>105407</v>
      </c>
      <c r="K68" s="19">
        <f t="shared" si="9"/>
        <v>130898.3</v>
      </c>
      <c r="L68" s="37"/>
      <c r="M68" s="37"/>
    </row>
    <row r="69" spans="1:13" ht="69" customHeight="1">
      <c r="A69" s="38"/>
      <c r="B69" s="39"/>
      <c r="C69" s="10" t="s">
        <v>5</v>
      </c>
      <c r="D69" s="18" t="s">
        <v>8</v>
      </c>
      <c r="E69" s="12">
        <f>E39+E29+E66</f>
        <v>26061</v>
      </c>
      <c r="F69" s="19">
        <f>SUM(G69:K69)</f>
        <v>136145</v>
      </c>
      <c r="G69" s="19">
        <f>G39+G29+G64</f>
        <v>23606.3</v>
      </c>
      <c r="H69" s="19">
        <f>H39+H29+H64</f>
        <v>21634.5</v>
      </c>
      <c r="I69" s="19">
        <f>I39+I29+I64</f>
        <v>28598.9</v>
      </c>
      <c r="J69" s="19">
        <f>J39+J29+J64</f>
        <v>31407</v>
      </c>
      <c r="K69" s="19">
        <f>K39+K29+K64</f>
        <v>30898.300000000003</v>
      </c>
      <c r="L69" s="37"/>
      <c r="M69" s="37"/>
    </row>
    <row r="70" spans="1:13" ht="24" customHeight="1">
      <c r="A70" s="38"/>
      <c r="B70" s="39"/>
      <c r="C70" s="10" t="s">
        <v>5</v>
      </c>
      <c r="D70" s="18" t="s">
        <v>39</v>
      </c>
      <c r="E70" s="12">
        <f>E24</f>
        <v>363500</v>
      </c>
      <c r="F70" s="12">
        <f aca="true" t="shared" si="10" ref="F70:K70">F18</f>
        <v>703700</v>
      </c>
      <c r="G70" s="12">
        <f t="shared" si="10"/>
        <v>363500</v>
      </c>
      <c r="H70" s="12">
        <f t="shared" si="10"/>
        <v>122700</v>
      </c>
      <c r="I70" s="12">
        <f t="shared" si="10"/>
        <v>43500</v>
      </c>
      <c r="J70" s="12">
        <f t="shared" si="10"/>
        <v>74000</v>
      </c>
      <c r="K70" s="12">
        <f t="shared" si="10"/>
        <v>100000</v>
      </c>
      <c r="L70" s="8"/>
      <c r="M70" s="8"/>
    </row>
    <row r="71" spans="1:13" ht="19.5" customHeight="1" hidden="1">
      <c r="A71" s="30"/>
      <c r="B71" s="31"/>
      <c r="C71" s="31"/>
      <c r="D71" s="32"/>
      <c r="E71" s="15" t="s">
        <v>251</v>
      </c>
      <c r="F71" s="14">
        <f>SUM(G71:K71)</f>
        <v>61646</v>
      </c>
      <c r="G71" s="14">
        <f>G69-G65</f>
        <v>12338.9</v>
      </c>
      <c r="H71" s="14">
        <f>H69-H65-H34</f>
        <v>10840.4</v>
      </c>
      <c r="I71" s="14">
        <f>I69-I65</f>
        <v>12513.800000000001</v>
      </c>
      <c r="J71" s="14">
        <f>J69-J65</f>
        <v>13230.8</v>
      </c>
      <c r="K71" s="14">
        <f>K69-K65</f>
        <v>12722.100000000002</v>
      </c>
      <c r="M71" s="31"/>
    </row>
    <row r="72" spans="1:13" ht="19.5" customHeight="1" hidden="1">
      <c r="A72" s="30"/>
      <c r="B72" s="33"/>
      <c r="C72" s="33"/>
      <c r="D72" s="33"/>
      <c r="E72" s="15" t="s">
        <v>252</v>
      </c>
      <c r="F72" s="15">
        <f>SUM(G72:K72)</f>
        <v>74499</v>
      </c>
      <c r="G72" s="15">
        <f>G65</f>
        <v>11267.4</v>
      </c>
      <c r="H72" s="15">
        <f>H65+H34</f>
        <v>10794.1</v>
      </c>
      <c r="I72" s="15">
        <f>I65</f>
        <v>16085.1</v>
      </c>
      <c r="J72" s="15">
        <f>J65</f>
        <v>18176.2</v>
      </c>
      <c r="K72" s="15">
        <f>K65</f>
        <v>18176.2</v>
      </c>
      <c r="L72" s="33"/>
      <c r="M72" s="31"/>
    </row>
    <row r="73" spans="1:13" ht="19.5" customHeight="1" hidden="1">
      <c r="A73" s="30"/>
      <c r="B73" s="31"/>
      <c r="C73" s="31"/>
      <c r="D73" s="32"/>
      <c r="E73" s="15"/>
      <c r="F73" s="14">
        <f aca="true" t="shared" si="11" ref="F73:K73">SUM(F71:F72)</f>
        <v>136145</v>
      </c>
      <c r="G73" s="14">
        <f t="shared" si="11"/>
        <v>23606.3</v>
      </c>
      <c r="H73" s="14">
        <f t="shared" si="11"/>
        <v>21634.5</v>
      </c>
      <c r="I73" s="14">
        <f t="shared" si="11"/>
        <v>28598.9</v>
      </c>
      <c r="J73" s="14">
        <f t="shared" si="11"/>
        <v>31407</v>
      </c>
      <c r="K73" s="14">
        <f t="shared" si="11"/>
        <v>30898.300000000003</v>
      </c>
      <c r="M73" s="31"/>
    </row>
    <row r="74" spans="1:13" ht="12">
      <c r="A74" s="30"/>
      <c r="B74" s="31"/>
      <c r="C74" s="31"/>
      <c r="D74" s="32"/>
      <c r="E74" s="13"/>
      <c r="F74" s="13"/>
      <c r="G74" s="13"/>
      <c r="H74" s="13"/>
      <c r="I74" s="13"/>
      <c r="J74" s="13"/>
      <c r="K74" s="13"/>
      <c r="L74" s="13" t="s">
        <v>254</v>
      </c>
      <c r="M74" s="31"/>
    </row>
    <row r="75" spans="1:13" ht="27.75" customHeight="1">
      <c r="A75" s="30"/>
      <c r="B75" s="34"/>
      <c r="C75" s="31"/>
      <c r="D75" s="32"/>
      <c r="E75" s="13"/>
      <c r="F75" s="13"/>
      <c r="G75" s="13"/>
      <c r="H75" s="13"/>
      <c r="I75" s="13"/>
      <c r="J75" s="13"/>
      <c r="K75" s="13"/>
      <c r="M75" s="31"/>
    </row>
    <row r="76" spans="1:13" ht="12">
      <c r="A76" s="30"/>
      <c r="B76" s="31"/>
      <c r="C76" s="31"/>
      <c r="D76" s="32"/>
      <c r="E76" s="13"/>
      <c r="F76" s="13"/>
      <c r="G76" s="13"/>
      <c r="H76" s="13"/>
      <c r="I76" s="13"/>
      <c r="J76" s="13"/>
      <c r="K76" s="13"/>
      <c r="M76" s="31"/>
    </row>
    <row r="77" spans="1:13" ht="12">
      <c r="A77" s="30"/>
      <c r="B77" s="31"/>
      <c r="C77" s="31"/>
      <c r="D77" s="32"/>
      <c r="E77" s="13"/>
      <c r="F77" s="13"/>
      <c r="G77" s="13"/>
      <c r="H77" s="13"/>
      <c r="I77" s="13"/>
      <c r="J77" s="13"/>
      <c r="K77" s="13"/>
      <c r="M77" s="31"/>
    </row>
    <row r="78" spans="1:13" ht="12">
      <c r="A78" s="30"/>
      <c r="B78" s="31"/>
      <c r="C78" s="31"/>
      <c r="D78" s="32"/>
      <c r="E78" s="13"/>
      <c r="F78" s="13"/>
      <c r="G78" s="13"/>
      <c r="H78" s="13"/>
      <c r="I78" s="13"/>
      <c r="J78" s="13"/>
      <c r="K78" s="13"/>
      <c r="M78" s="31"/>
    </row>
  </sheetData>
  <sheetProtection/>
  <mergeCells count="48">
    <mergeCell ref="E10:K10"/>
    <mergeCell ref="E12:K12"/>
    <mergeCell ref="E9:K9"/>
    <mergeCell ref="M16:M18"/>
    <mergeCell ref="E54:K54"/>
    <mergeCell ref="E20:K20"/>
    <mergeCell ref="E21:K21"/>
    <mergeCell ref="E22:K22"/>
    <mergeCell ref="E23:K23"/>
    <mergeCell ref="E19:K19"/>
    <mergeCell ref="E59:K59"/>
    <mergeCell ref="L16:L18"/>
    <mergeCell ref="E53:K53"/>
    <mergeCell ref="E58:K58"/>
    <mergeCell ref="E57:K57"/>
    <mergeCell ref="E55:K55"/>
    <mergeCell ref="E56:K56"/>
    <mergeCell ref="E35:K35"/>
    <mergeCell ref="C5:C6"/>
    <mergeCell ref="E5:E6"/>
    <mergeCell ref="G5:K5"/>
    <mergeCell ref="A16:A18"/>
    <mergeCell ref="B16:B18"/>
    <mergeCell ref="E8:K8"/>
    <mergeCell ref="E15:K15"/>
    <mergeCell ref="E13:K13"/>
    <mergeCell ref="E17:K17"/>
    <mergeCell ref="E11:K11"/>
    <mergeCell ref="A68:A70"/>
    <mergeCell ref="B68:B70"/>
    <mergeCell ref="H2:M2"/>
    <mergeCell ref="A3:M3"/>
    <mergeCell ref="F5:F6"/>
    <mergeCell ref="L5:L6"/>
    <mergeCell ref="M5:M6"/>
    <mergeCell ref="A5:A6"/>
    <mergeCell ref="B5:B6"/>
    <mergeCell ref="D5:D6"/>
    <mergeCell ref="H1:M1"/>
    <mergeCell ref="E7:K7"/>
    <mergeCell ref="M68:M69"/>
    <mergeCell ref="L68:L69"/>
    <mergeCell ref="E61:K61"/>
    <mergeCell ref="E60:K60"/>
    <mergeCell ref="E32:K32"/>
    <mergeCell ref="E62:K62"/>
    <mergeCell ref="E14:K14"/>
    <mergeCell ref="E63:K63"/>
  </mergeCells>
  <printOptions/>
  <pageMargins left="0.2755905511811024" right="0.1968503937007874" top="0.4724409448818898" bottom="0.3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A33">
      <selection activeCell="I40" sqref="I40:O41"/>
    </sheetView>
  </sheetViews>
  <sheetFormatPr defaultColWidth="9.00390625" defaultRowHeight="12.75"/>
  <sheetData>
    <row r="2" spans="2:15" ht="51">
      <c r="B2" s="45" t="s">
        <v>6</v>
      </c>
      <c r="C2" s="45" t="s">
        <v>176</v>
      </c>
      <c r="D2" s="1" t="s">
        <v>177</v>
      </c>
      <c r="E2" s="45" t="s">
        <v>179</v>
      </c>
      <c r="F2" s="1" t="s">
        <v>180</v>
      </c>
      <c r="G2" s="1" t="s">
        <v>182</v>
      </c>
      <c r="H2" s="45" t="s">
        <v>184</v>
      </c>
      <c r="I2" s="45" t="s">
        <v>185</v>
      </c>
      <c r="J2" s="45"/>
      <c r="K2" s="45"/>
      <c r="L2" s="45"/>
      <c r="M2" s="45"/>
      <c r="N2" s="45"/>
      <c r="O2" s="45" t="s">
        <v>186</v>
      </c>
    </row>
    <row r="3" spans="2:15" ht="63.75">
      <c r="B3" s="45"/>
      <c r="C3" s="45"/>
      <c r="D3" s="1" t="s">
        <v>178</v>
      </c>
      <c r="E3" s="45"/>
      <c r="F3" s="1" t="s">
        <v>181</v>
      </c>
      <c r="G3" s="1" t="s">
        <v>183</v>
      </c>
      <c r="H3" s="45"/>
      <c r="I3" s="45"/>
      <c r="J3" s="45"/>
      <c r="K3" s="45"/>
      <c r="L3" s="45"/>
      <c r="M3" s="45"/>
      <c r="N3" s="45"/>
      <c r="O3" s="45"/>
    </row>
    <row r="4" spans="2:15" ht="12.75">
      <c r="B4" s="45"/>
      <c r="C4" s="45"/>
      <c r="D4" s="2"/>
      <c r="E4" s="45"/>
      <c r="F4" s="1"/>
      <c r="G4" s="1"/>
      <c r="H4" s="45"/>
      <c r="I4" s="1" t="s">
        <v>187</v>
      </c>
      <c r="J4" s="1">
        <v>2015</v>
      </c>
      <c r="K4" s="1">
        <v>2016</v>
      </c>
      <c r="L4" s="1">
        <v>2017</v>
      </c>
      <c r="M4" s="1">
        <v>2018</v>
      </c>
      <c r="N4" s="1">
        <v>2019</v>
      </c>
      <c r="O4" s="45"/>
    </row>
    <row r="5" spans="2:15" ht="12.75">
      <c r="B5" s="3">
        <v>1</v>
      </c>
      <c r="C5" s="1">
        <v>2</v>
      </c>
      <c r="D5" s="1"/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</row>
    <row r="6" spans="2:15" ht="63" customHeight="1">
      <c r="B6" s="46" t="s">
        <v>95</v>
      </c>
      <c r="C6" s="46" t="s">
        <v>188</v>
      </c>
      <c r="D6" s="46" t="s">
        <v>189</v>
      </c>
      <c r="E6" s="45" t="s">
        <v>190</v>
      </c>
      <c r="F6" s="47">
        <v>14000</v>
      </c>
      <c r="G6" s="47">
        <v>10000</v>
      </c>
      <c r="H6" s="4" t="s">
        <v>53</v>
      </c>
      <c r="I6" s="3">
        <f>SUM(J6:N6)</f>
        <v>14000</v>
      </c>
      <c r="J6" s="3">
        <v>10000</v>
      </c>
      <c r="K6" s="3">
        <v>4000</v>
      </c>
      <c r="L6" s="3">
        <v>0</v>
      </c>
      <c r="M6" s="3">
        <v>0</v>
      </c>
      <c r="N6" s="3">
        <v>0</v>
      </c>
      <c r="O6" s="3">
        <v>4000</v>
      </c>
    </row>
    <row r="7" spans="2:15" ht="51">
      <c r="B7" s="46"/>
      <c r="C7" s="46"/>
      <c r="D7" s="46"/>
      <c r="E7" s="45"/>
      <c r="F7" s="47"/>
      <c r="G7" s="47"/>
      <c r="H7" s="4" t="s">
        <v>191</v>
      </c>
      <c r="I7" s="3">
        <f aca="true" t="shared" si="0" ref="I7:I39">SUM(J7:N7)</f>
        <v>14000</v>
      </c>
      <c r="J7" s="3">
        <v>10000</v>
      </c>
      <c r="K7" s="3">
        <v>4000</v>
      </c>
      <c r="L7" s="3">
        <v>0</v>
      </c>
      <c r="M7" s="3">
        <v>0</v>
      </c>
      <c r="N7" s="3">
        <v>0</v>
      </c>
      <c r="O7" s="3">
        <v>4000</v>
      </c>
    </row>
    <row r="8" spans="2:15" ht="12.75">
      <c r="B8" s="46" t="s">
        <v>192</v>
      </c>
      <c r="C8" s="46" t="s">
        <v>193</v>
      </c>
      <c r="D8" s="46" t="s">
        <v>194</v>
      </c>
      <c r="E8" s="45" t="s">
        <v>195</v>
      </c>
      <c r="F8" s="47">
        <v>15000</v>
      </c>
      <c r="G8" s="47">
        <v>8000</v>
      </c>
      <c r="H8" s="4" t="s">
        <v>196</v>
      </c>
      <c r="I8" s="3">
        <f t="shared" si="0"/>
        <v>15000</v>
      </c>
      <c r="J8" s="3">
        <v>8000</v>
      </c>
      <c r="K8" s="3">
        <v>7000</v>
      </c>
      <c r="L8" s="3">
        <v>0</v>
      </c>
      <c r="M8" s="3">
        <v>0</v>
      </c>
      <c r="N8" s="3">
        <v>0</v>
      </c>
      <c r="O8" s="3">
        <v>7000</v>
      </c>
    </row>
    <row r="9" spans="2:15" ht="51">
      <c r="B9" s="46"/>
      <c r="C9" s="46"/>
      <c r="D9" s="46"/>
      <c r="E9" s="45"/>
      <c r="F9" s="47"/>
      <c r="G9" s="47"/>
      <c r="H9" s="4" t="s">
        <v>39</v>
      </c>
      <c r="I9" s="3">
        <f t="shared" si="0"/>
        <v>15000</v>
      </c>
      <c r="J9" s="3">
        <v>8000</v>
      </c>
      <c r="K9" s="3">
        <v>7000</v>
      </c>
      <c r="L9" s="3">
        <v>0</v>
      </c>
      <c r="M9" s="3">
        <v>0</v>
      </c>
      <c r="N9" s="3">
        <v>0</v>
      </c>
      <c r="O9" s="3">
        <v>7000</v>
      </c>
    </row>
    <row r="10" spans="2:15" ht="63" customHeight="1">
      <c r="B10" s="46" t="s">
        <v>197</v>
      </c>
      <c r="C10" s="46" t="s">
        <v>198</v>
      </c>
      <c r="D10" s="46" t="s">
        <v>199</v>
      </c>
      <c r="E10" s="45" t="s">
        <v>200</v>
      </c>
      <c r="F10" s="47">
        <v>9000</v>
      </c>
      <c r="G10" s="47">
        <v>6500</v>
      </c>
      <c r="H10" s="4" t="s">
        <v>53</v>
      </c>
      <c r="I10" s="3">
        <f t="shared" si="0"/>
        <v>9000</v>
      </c>
      <c r="J10" s="3">
        <v>6500</v>
      </c>
      <c r="K10" s="3">
        <v>1500</v>
      </c>
      <c r="L10" s="3">
        <v>1000</v>
      </c>
      <c r="M10" s="3">
        <v>0</v>
      </c>
      <c r="N10" s="3">
        <v>0</v>
      </c>
      <c r="O10" s="3">
        <v>2500</v>
      </c>
    </row>
    <row r="11" spans="2:15" ht="51">
      <c r="B11" s="46"/>
      <c r="C11" s="46"/>
      <c r="D11" s="46"/>
      <c r="E11" s="45"/>
      <c r="F11" s="47"/>
      <c r="G11" s="47"/>
      <c r="H11" s="4" t="s">
        <v>39</v>
      </c>
      <c r="I11" s="3">
        <f t="shared" si="0"/>
        <v>9000</v>
      </c>
      <c r="J11" s="3">
        <v>6500</v>
      </c>
      <c r="K11" s="3">
        <v>1500</v>
      </c>
      <c r="L11" s="3">
        <v>1000</v>
      </c>
      <c r="M11" s="3">
        <v>0</v>
      </c>
      <c r="N11" s="3">
        <v>0</v>
      </c>
      <c r="O11" s="3">
        <v>2500</v>
      </c>
    </row>
    <row r="12" spans="2:15" ht="12.75">
      <c r="B12" s="46" t="s">
        <v>201</v>
      </c>
      <c r="C12" s="46" t="s">
        <v>202</v>
      </c>
      <c r="D12" s="46" t="s">
        <v>203</v>
      </c>
      <c r="E12" s="45" t="s">
        <v>204</v>
      </c>
      <c r="F12" s="47">
        <v>5000</v>
      </c>
      <c r="G12" s="47">
        <v>3000</v>
      </c>
      <c r="H12" s="4" t="s">
        <v>53</v>
      </c>
      <c r="I12" s="3">
        <f t="shared" si="0"/>
        <v>5000</v>
      </c>
      <c r="J12" s="3">
        <v>3000</v>
      </c>
      <c r="K12" s="3">
        <v>1000</v>
      </c>
      <c r="L12" s="3">
        <v>1000</v>
      </c>
      <c r="M12" s="3">
        <v>0</v>
      </c>
      <c r="N12" s="3">
        <v>0</v>
      </c>
      <c r="O12" s="3">
        <v>2000</v>
      </c>
    </row>
    <row r="13" spans="2:15" ht="51">
      <c r="B13" s="46"/>
      <c r="C13" s="46"/>
      <c r="D13" s="46"/>
      <c r="E13" s="45"/>
      <c r="F13" s="47"/>
      <c r="G13" s="47"/>
      <c r="H13" s="4" t="s">
        <v>191</v>
      </c>
      <c r="I13" s="3">
        <f t="shared" si="0"/>
        <v>5000</v>
      </c>
      <c r="J13" s="3">
        <v>3000</v>
      </c>
      <c r="K13" s="3">
        <v>1000</v>
      </c>
      <c r="L13" s="3">
        <v>1000</v>
      </c>
      <c r="M13" s="3">
        <v>0</v>
      </c>
      <c r="N13" s="3">
        <v>0</v>
      </c>
      <c r="O13" s="3">
        <v>2000</v>
      </c>
    </row>
    <row r="14" spans="2:15" ht="50.25" customHeight="1">
      <c r="B14" s="46" t="s">
        <v>205</v>
      </c>
      <c r="C14" s="46" t="s">
        <v>206</v>
      </c>
      <c r="D14" s="46" t="s">
        <v>207</v>
      </c>
      <c r="E14" s="45" t="s">
        <v>208</v>
      </c>
      <c r="F14" s="47">
        <v>38000</v>
      </c>
      <c r="G14" s="47">
        <v>33000</v>
      </c>
      <c r="H14" s="4" t="s">
        <v>196</v>
      </c>
      <c r="I14" s="3">
        <f t="shared" si="0"/>
        <v>38000</v>
      </c>
      <c r="J14" s="3">
        <v>33000</v>
      </c>
      <c r="K14" s="3">
        <v>2500</v>
      </c>
      <c r="L14" s="3">
        <v>2500</v>
      </c>
      <c r="M14" s="3">
        <v>0</v>
      </c>
      <c r="N14" s="3">
        <v>0</v>
      </c>
      <c r="O14" s="3">
        <v>5000</v>
      </c>
    </row>
    <row r="15" spans="2:15" ht="51">
      <c r="B15" s="46"/>
      <c r="C15" s="46"/>
      <c r="D15" s="46"/>
      <c r="E15" s="45"/>
      <c r="F15" s="47"/>
      <c r="G15" s="47"/>
      <c r="H15" s="4" t="s">
        <v>39</v>
      </c>
      <c r="I15" s="3">
        <f t="shared" si="0"/>
        <v>38000</v>
      </c>
      <c r="J15" s="3">
        <v>33000</v>
      </c>
      <c r="K15" s="3">
        <v>2500</v>
      </c>
      <c r="L15" s="3">
        <v>2500</v>
      </c>
      <c r="M15" s="3">
        <v>0</v>
      </c>
      <c r="N15" s="3">
        <v>0</v>
      </c>
      <c r="O15" s="3">
        <v>5000</v>
      </c>
    </row>
    <row r="16" spans="2:15" ht="12.75">
      <c r="B16" s="46" t="s">
        <v>209</v>
      </c>
      <c r="C16" s="46" t="s">
        <v>210</v>
      </c>
      <c r="D16" s="46" t="s">
        <v>211</v>
      </c>
      <c r="E16" s="45" t="s">
        <v>212</v>
      </c>
      <c r="F16" s="47">
        <v>45000</v>
      </c>
      <c r="G16" s="47">
        <v>40000</v>
      </c>
      <c r="H16" s="4" t="s">
        <v>53</v>
      </c>
      <c r="I16" s="3">
        <f t="shared" si="0"/>
        <v>45000</v>
      </c>
      <c r="J16" s="3">
        <v>40000</v>
      </c>
      <c r="K16" s="3">
        <v>5000</v>
      </c>
      <c r="L16" s="3">
        <v>0</v>
      </c>
      <c r="M16" s="3">
        <v>0</v>
      </c>
      <c r="N16" s="3">
        <v>0</v>
      </c>
      <c r="O16" s="3">
        <v>5000</v>
      </c>
    </row>
    <row r="17" spans="2:15" ht="51">
      <c r="B17" s="46"/>
      <c r="C17" s="46"/>
      <c r="D17" s="46"/>
      <c r="E17" s="45"/>
      <c r="F17" s="47"/>
      <c r="G17" s="47"/>
      <c r="H17" s="4" t="s">
        <v>39</v>
      </c>
      <c r="I17" s="3">
        <f t="shared" si="0"/>
        <v>45000</v>
      </c>
      <c r="J17" s="3">
        <v>40000</v>
      </c>
      <c r="K17" s="3">
        <v>5000</v>
      </c>
      <c r="L17" s="3">
        <v>0</v>
      </c>
      <c r="M17" s="3">
        <v>0</v>
      </c>
      <c r="N17" s="3">
        <v>0</v>
      </c>
      <c r="O17" s="3">
        <v>5000</v>
      </c>
    </row>
    <row r="18" spans="2:15" ht="37.5" customHeight="1">
      <c r="B18" s="46" t="s">
        <v>147</v>
      </c>
      <c r="C18" s="46" t="s">
        <v>213</v>
      </c>
      <c r="D18" s="46" t="s">
        <v>174</v>
      </c>
      <c r="E18" s="45" t="s">
        <v>214</v>
      </c>
      <c r="F18" s="47">
        <v>18700</v>
      </c>
      <c r="G18" s="47">
        <v>12000</v>
      </c>
      <c r="H18" s="4" t="s">
        <v>53</v>
      </c>
      <c r="I18" s="3">
        <f t="shared" si="0"/>
        <v>18700</v>
      </c>
      <c r="J18" s="3">
        <v>12000</v>
      </c>
      <c r="K18" s="3">
        <v>6700</v>
      </c>
      <c r="L18" s="3">
        <v>0</v>
      </c>
      <c r="M18" s="3">
        <v>0</v>
      </c>
      <c r="N18" s="3">
        <v>0</v>
      </c>
      <c r="O18" s="3">
        <v>6700</v>
      </c>
    </row>
    <row r="19" spans="2:15" ht="51">
      <c r="B19" s="46"/>
      <c r="C19" s="46"/>
      <c r="D19" s="46"/>
      <c r="E19" s="45"/>
      <c r="F19" s="47"/>
      <c r="G19" s="47"/>
      <c r="H19" s="4" t="s">
        <v>39</v>
      </c>
      <c r="I19" s="3">
        <f t="shared" si="0"/>
        <v>18700</v>
      </c>
      <c r="J19" s="3">
        <v>12000</v>
      </c>
      <c r="K19" s="3">
        <v>6700</v>
      </c>
      <c r="L19" s="3">
        <v>0</v>
      </c>
      <c r="M19" s="3">
        <v>0</v>
      </c>
      <c r="N19" s="3">
        <v>0</v>
      </c>
      <c r="O19" s="3">
        <v>6700</v>
      </c>
    </row>
    <row r="20" spans="2:15" ht="12.75">
      <c r="B20" s="46" t="s">
        <v>215</v>
      </c>
      <c r="C20" s="46" t="s">
        <v>216</v>
      </c>
      <c r="D20" s="46" t="s">
        <v>194</v>
      </c>
      <c r="E20" s="45" t="s">
        <v>217</v>
      </c>
      <c r="F20" s="47">
        <v>25000</v>
      </c>
      <c r="G20" s="47">
        <v>20000</v>
      </c>
      <c r="H20" s="4" t="s">
        <v>196</v>
      </c>
      <c r="I20" s="3">
        <f t="shared" si="0"/>
        <v>25000</v>
      </c>
      <c r="J20" s="3">
        <v>20000</v>
      </c>
      <c r="K20" s="3">
        <v>5000</v>
      </c>
      <c r="L20" s="3">
        <v>0</v>
      </c>
      <c r="M20" s="3">
        <v>0</v>
      </c>
      <c r="N20" s="3">
        <v>0</v>
      </c>
      <c r="O20" s="3">
        <v>5000</v>
      </c>
    </row>
    <row r="21" spans="2:15" ht="51">
      <c r="B21" s="46"/>
      <c r="C21" s="46"/>
      <c r="D21" s="46"/>
      <c r="E21" s="45"/>
      <c r="F21" s="47"/>
      <c r="G21" s="47"/>
      <c r="H21" s="4" t="s">
        <v>39</v>
      </c>
      <c r="I21" s="3">
        <f t="shared" si="0"/>
        <v>25000</v>
      </c>
      <c r="J21" s="3">
        <v>20000</v>
      </c>
      <c r="K21" s="3">
        <v>5000</v>
      </c>
      <c r="L21" s="3">
        <v>0</v>
      </c>
      <c r="M21" s="3">
        <v>0</v>
      </c>
      <c r="N21" s="3">
        <v>0</v>
      </c>
      <c r="O21" s="3">
        <v>5000</v>
      </c>
    </row>
    <row r="22" spans="2:15" ht="12.75">
      <c r="B22" s="46" t="s">
        <v>218</v>
      </c>
      <c r="C22" s="46" t="s">
        <v>219</v>
      </c>
      <c r="D22" s="46" t="s">
        <v>211</v>
      </c>
      <c r="E22" s="45" t="s">
        <v>220</v>
      </c>
      <c r="F22" s="47">
        <v>25000</v>
      </c>
      <c r="G22" s="47">
        <v>19000</v>
      </c>
      <c r="H22" s="4" t="s">
        <v>53</v>
      </c>
      <c r="I22" s="3">
        <f t="shared" si="0"/>
        <v>25000</v>
      </c>
      <c r="J22" s="3">
        <v>19000</v>
      </c>
      <c r="K22" s="3">
        <v>6000</v>
      </c>
      <c r="L22" s="3">
        <v>0</v>
      </c>
      <c r="M22" s="3">
        <v>0</v>
      </c>
      <c r="N22" s="3">
        <v>0</v>
      </c>
      <c r="O22" s="3">
        <v>6000</v>
      </c>
    </row>
    <row r="23" spans="2:15" ht="51">
      <c r="B23" s="46"/>
      <c r="C23" s="46"/>
      <c r="D23" s="46"/>
      <c r="E23" s="45"/>
      <c r="F23" s="47"/>
      <c r="G23" s="47"/>
      <c r="H23" s="4" t="s">
        <v>39</v>
      </c>
      <c r="I23" s="3">
        <f t="shared" si="0"/>
        <v>25000</v>
      </c>
      <c r="J23" s="3">
        <v>19000</v>
      </c>
      <c r="K23" s="3">
        <v>6000</v>
      </c>
      <c r="L23" s="3">
        <v>0</v>
      </c>
      <c r="M23" s="3">
        <v>0</v>
      </c>
      <c r="N23" s="3">
        <v>0</v>
      </c>
      <c r="O23" s="3">
        <v>6000</v>
      </c>
    </row>
    <row r="24" spans="2:15" ht="24.75" customHeight="1">
      <c r="B24" s="46" t="s">
        <v>221</v>
      </c>
      <c r="C24" s="46" t="s">
        <v>222</v>
      </c>
      <c r="D24" s="46" t="s">
        <v>174</v>
      </c>
      <c r="E24" s="45" t="s">
        <v>223</v>
      </c>
      <c r="F24" s="47">
        <v>60000</v>
      </c>
      <c r="G24" s="47">
        <v>58000</v>
      </c>
      <c r="H24" s="4" t="s">
        <v>196</v>
      </c>
      <c r="I24" s="3">
        <f t="shared" si="0"/>
        <v>60000</v>
      </c>
      <c r="J24" s="3">
        <v>58000</v>
      </c>
      <c r="K24" s="3">
        <v>2000</v>
      </c>
      <c r="L24" s="3">
        <v>0</v>
      </c>
      <c r="M24" s="3">
        <v>0</v>
      </c>
      <c r="N24" s="3">
        <v>0</v>
      </c>
      <c r="O24" s="3">
        <v>2000</v>
      </c>
    </row>
    <row r="25" spans="2:15" ht="51">
      <c r="B25" s="46"/>
      <c r="C25" s="46"/>
      <c r="D25" s="46"/>
      <c r="E25" s="45"/>
      <c r="F25" s="47"/>
      <c r="G25" s="47"/>
      <c r="H25" s="4" t="s">
        <v>39</v>
      </c>
      <c r="I25" s="3">
        <f t="shared" si="0"/>
        <v>60000</v>
      </c>
      <c r="J25" s="3">
        <v>58000</v>
      </c>
      <c r="K25" s="3">
        <v>2000</v>
      </c>
      <c r="L25" s="3">
        <v>0</v>
      </c>
      <c r="M25" s="3">
        <v>0</v>
      </c>
      <c r="N25" s="3">
        <v>0</v>
      </c>
      <c r="O25" s="3">
        <v>2000</v>
      </c>
    </row>
    <row r="26" spans="2:15" ht="12.75">
      <c r="B26" s="46" t="s">
        <v>224</v>
      </c>
      <c r="C26" s="46" t="s">
        <v>225</v>
      </c>
      <c r="D26" s="46" t="s">
        <v>199</v>
      </c>
      <c r="E26" s="45" t="s">
        <v>226</v>
      </c>
      <c r="F26" s="47">
        <v>59000</v>
      </c>
      <c r="G26" s="47">
        <v>45000</v>
      </c>
      <c r="H26" s="4" t="s">
        <v>53</v>
      </c>
      <c r="I26" s="3">
        <f t="shared" si="0"/>
        <v>59000</v>
      </c>
      <c r="J26" s="3">
        <v>45000</v>
      </c>
      <c r="K26" s="3">
        <v>8000</v>
      </c>
      <c r="L26" s="3">
        <v>6000</v>
      </c>
      <c r="M26" s="3">
        <v>0</v>
      </c>
      <c r="N26" s="3">
        <v>0</v>
      </c>
      <c r="O26" s="3">
        <v>14000</v>
      </c>
    </row>
    <row r="27" spans="2:15" ht="51">
      <c r="B27" s="46"/>
      <c r="C27" s="46"/>
      <c r="D27" s="46"/>
      <c r="E27" s="45"/>
      <c r="F27" s="47"/>
      <c r="G27" s="47"/>
      <c r="H27" s="4" t="s">
        <v>39</v>
      </c>
      <c r="I27" s="3">
        <f t="shared" si="0"/>
        <v>59000</v>
      </c>
      <c r="J27" s="3">
        <v>45000</v>
      </c>
      <c r="K27" s="3">
        <v>8000</v>
      </c>
      <c r="L27" s="3">
        <v>6000</v>
      </c>
      <c r="M27" s="3">
        <v>0</v>
      </c>
      <c r="N27" s="3">
        <v>0</v>
      </c>
      <c r="O27" s="3">
        <v>14000</v>
      </c>
    </row>
    <row r="28" spans="2:15" ht="12.75">
      <c r="B28" s="46" t="s">
        <v>227</v>
      </c>
      <c r="C28" s="46" t="s">
        <v>228</v>
      </c>
      <c r="D28" s="46" t="s">
        <v>229</v>
      </c>
      <c r="E28" s="45" t="s">
        <v>230</v>
      </c>
      <c r="F28" s="47">
        <v>63000</v>
      </c>
      <c r="G28" s="47">
        <v>60000</v>
      </c>
      <c r="H28" s="4" t="s">
        <v>53</v>
      </c>
      <c r="I28" s="3">
        <f t="shared" si="0"/>
        <v>63000</v>
      </c>
      <c r="J28" s="3">
        <v>60000</v>
      </c>
      <c r="K28" s="3">
        <v>3000</v>
      </c>
      <c r="L28" s="3">
        <v>0</v>
      </c>
      <c r="M28" s="3">
        <v>0</v>
      </c>
      <c r="N28" s="3">
        <v>0</v>
      </c>
      <c r="O28" s="3">
        <v>3000</v>
      </c>
    </row>
    <row r="29" spans="2:15" ht="51">
      <c r="B29" s="46"/>
      <c r="C29" s="46"/>
      <c r="D29" s="46"/>
      <c r="E29" s="45"/>
      <c r="F29" s="47"/>
      <c r="G29" s="47"/>
      <c r="H29" s="4" t="s">
        <v>39</v>
      </c>
      <c r="I29" s="3">
        <f t="shared" si="0"/>
        <v>63000</v>
      </c>
      <c r="J29" s="3">
        <v>60000</v>
      </c>
      <c r="K29" s="3">
        <v>3000</v>
      </c>
      <c r="L29" s="3">
        <v>0</v>
      </c>
      <c r="M29" s="3">
        <v>0</v>
      </c>
      <c r="N29" s="3">
        <v>0</v>
      </c>
      <c r="O29" s="3">
        <v>3000</v>
      </c>
    </row>
    <row r="30" spans="2:15" ht="50.25" customHeight="1">
      <c r="B30" s="46" t="s">
        <v>231</v>
      </c>
      <c r="C30" s="46" t="s">
        <v>232</v>
      </c>
      <c r="D30" s="46" t="s">
        <v>42</v>
      </c>
      <c r="E30" s="45" t="s">
        <v>233</v>
      </c>
      <c r="F30" s="47">
        <v>94000</v>
      </c>
      <c r="G30" s="47">
        <v>10000</v>
      </c>
      <c r="H30" s="4" t="s">
        <v>53</v>
      </c>
      <c r="I30" s="3">
        <f t="shared" si="0"/>
        <v>94000</v>
      </c>
      <c r="J30" s="3">
        <v>10000</v>
      </c>
      <c r="K30" s="3">
        <v>50000</v>
      </c>
      <c r="L30" s="3">
        <v>20000</v>
      </c>
      <c r="M30" s="3">
        <v>14000</v>
      </c>
      <c r="N30" s="3">
        <v>0</v>
      </c>
      <c r="O30" s="3">
        <v>84000</v>
      </c>
    </row>
    <row r="31" spans="2:15" ht="51">
      <c r="B31" s="46"/>
      <c r="C31" s="46"/>
      <c r="D31" s="46"/>
      <c r="E31" s="45"/>
      <c r="F31" s="47"/>
      <c r="G31" s="47"/>
      <c r="H31" s="4" t="s">
        <v>39</v>
      </c>
      <c r="I31" s="3">
        <f t="shared" si="0"/>
        <v>94000</v>
      </c>
      <c r="J31" s="3">
        <v>10000</v>
      </c>
      <c r="K31" s="3">
        <v>50000</v>
      </c>
      <c r="L31" s="3">
        <v>20000</v>
      </c>
      <c r="M31" s="3">
        <v>14000</v>
      </c>
      <c r="N31" s="3">
        <v>0</v>
      </c>
      <c r="O31" s="3">
        <v>84000</v>
      </c>
    </row>
    <row r="32" spans="2:15" ht="12.75">
      <c r="B32" s="46" t="s">
        <v>234</v>
      </c>
      <c r="C32" s="46" t="s">
        <v>235</v>
      </c>
      <c r="D32" s="46" t="s">
        <v>236</v>
      </c>
      <c r="E32" s="45" t="s">
        <v>237</v>
      </c>
      <c r="F32" s="47">
        <v>50000</v>
      </c>
      <c r="G32" s="47">
        <v>25000</v>
      </c>
      <c r="H32" s="4" t="s">
        <v>53</v>
      </c>
      <c r="I32" s="3">
        <f t="shared" si="0"/>
        <v>50000</v>
      </c>
      <c r="J32" s="3">
        <v>25000</v>
      </c>
      <c r="K32" s="3">
        <v>12000</v>
      </c>
      <c r="L32" s="3">
        <v>13000</v>
      </c>
      <c r="M32" s="3">
        <v>0</v>
      </c>
      <c r="N32" s="3">
        <v>0</v>
      </c>
      <c r="O32" s="3">
        <v>25000</v>
      </c>
    </row>
    <row r="33" spans="2:15" ht="51">
      <c r="B33" s="46"/>
      <c r="C33" s="46"/>
      <c r="D33" s="46"/>
      <c r="E33" s="45"/>
      <c r="F33" s="47"/>
      <c r="G33" s="47"/>
      <c r="H33" s="4" t="s">
        <v>39</v>
      </c>
      <c r="I33" s="3">
        <f t="shared" si="0"/>
        <v>50000</v>
      </c>
      <c r="J33" s="3">
        <v>25000</v>
      </c>
      <c r="K33" s="3">
        <v>12000</v>
      </c>
      <c r="L33" s="3">
        <v>13000</v>
      </c>
      <c r="M33" s="3">
        <v>0</v>
      </c>
      <c r="N33" s="3">
        <v>0</v>
      </c>
      <c r="O33" s="3">
        <v>25000</v>
      </c>
    </row>
    <row r="34" spans="2:15" ht="126.75" customHeight="1">
      <c r="B34" s="46" t="s">
        <v>238</v>
      </c>
      <c r="C34" s="46" t="s">
        <v>239</v>
      </c>
      <c r="D34" s="45">
        <v>2016</v>
      </c>
      <c r="E34" s="45" t="s">
        <v>240</v>
      </c>
      <c r="F34" s="47">
        <v>6000</v>
      </c>
      <c r="G34" s="47">
        <v>0</v>
      </c>
      <c r="H34" s="4" t="s">
        <v>53</v>
      </c>
      <c r="I34" s="3">
        <f t="shared" si="0"/>
        <v>6000</v>
      </c>
      <c r="J34" s="3">
        <v>0</v>
      </c>
      <c r="K34" s="3">
        <v>6000</v>
      </c>
      <c r="L34" s="3">
        <v>0</v>
      </c>
      <c r="M34" s="3">
        <v>0</v>
      </c>
      <c r="N34" s="3">
        <v>0</v>
      </c>
      <c r="O34" s="3">
        <v>6000</v>
      </c>
    </row>
    <row r="35" spans="2:15" ht="51">
      <c r="B35" s="46"/>
      <c r="C35" s="46"/>
      <c r="D35" s="45"/>
      <c r="E35" s="45"/>
      <c r="F35" s="47"/>
      <c r="G35" s="47"/>
      <c r="H35" s="4" t="s">
        <v>39</v>
      </c>
      <c r="I35" s="3">
        <f t="shared" si="0"/>
        <v>6000</v>
      </c>
      <c r="J35" s="3">
        <v>0</v>
      </c>
      <c r="K35" s="3">
        <v>6000</v>
      </c>
      <c r="L35" s="3">
        <v>0</v>
      </c>
      <c r="M35" s="3">
        <v>0</v>
      </c>
      <c r="N35" s="3">
        <v>0</v>
      </c>
      <c r="O35" s="3">
        <v>6000</v>
      </c>
    </row>
    <row r="36" spans="2:15" ht="63.75">
      <c r="B36" s="46" t="s">
        <v>241</v>
      </c>
      <c r="C36" s="4" t="s">
        <v>242</v>
      </c>
      <c r="D36" s="45">
        <v>2016</v>
      </c>
      <c r="E36" s="45" t="s">
        <v>244</v>
      </c>
      <c r="F36" s="47">
        <v>17000</v>
      </c>
      <c r="G36" s="47">
        <v>14000</v>
      </c>
      <c r="H36" s="4" t="s">
        <v>53</v>
      </c>
      <c r="I36" s="3">
        <f t="shared" si="0"/>
        <v>17000</v>
      </c>
      <c r="J36" s="3">
        <v>14000</v>
      </c>
      <c r="K36" s="3">
        <v>3000</v>
      </c>
      <c r="L36" s="3">
        <v>0</v>
      </c>
      <c r="M36" s="3">
        <v>0</v>
      </c>
      <c r="N36" s="3">
        <v>0</v>
      </c>
      <c r="O36" s="3">
        <v>3000</v>
      </c>
    </row>
    <row r="37" spans="2:15" ht="51">
      <c r="B37" s="46"/>
      <c r="C37" s="4" t="s">
        <v>243</v>
      </c>
      <c r="D37" s="45"/>
      <c r="E37" s="45"/>
      <c r="F37" s="47"/>
      <c r="G37" s="47"/>
      <c r="H37" s="4" t="s">
        <v>39</v>
      </c>
      <c r="I37" s="3">
        <f t="shared" si="0"/>
        <v>17000</v>
      </c>
      <c r="J37" s="3">
        <v>14000</v>
      </c>
      <c r="K37" s="3">
        <v>3000</v>
      </c>
      <c r="L37" s="3">
        <v>0</v>
      </c>
      <c r="M37" s="3">
        <v>0</v>
      </c>
      <c r="N37" s="3">
        <v>0</v>
      </c>
      <c r="O37" s="3">
        <v>3000</v>
      </c>
    </row>
    <row r="38" spans="2:15" ht="12.75">
      <c r="B38" s="46" t="s">
        <v>245</v>
      </c>
      <c r="C38" s="46" t="s">
        <v>246</v>
      </c>
      <c r="D38" s="45">
        <v>2019</v>
      </c>
      <c r="E38" s="45" t="s">
        <v>247</v>
      </c>
      <c r="F38" s="47">
        <v>160000</v>
      </c>
      <c r="G38" s="47">
        <v>0</v>
      </c>
      <c r="H38" s="4" t="s">
        <v>53</v>
      </c>
      <c r="I38" s="3">
        <f t="shared" si="0"/>
        <v>160000</v>
      </c>
      <c r="J38" s="3">
        <v>0</v>
      </c>
      <c r="K38" s="3">
        <v>0</v>
      </c>
      <c r="L38" s="3">
        <v>0</v>
      </c>
      <c r="M38" s="3">
        <v>60000</v>
      </c>
      <c r="N38" s="3">
        <v>100000</v>
      </c>
      <c r="O38" s="3">
        <v>160000</v>
      </c>
    </row>
    <row r="39" spans="2:15" ht="51">
      <c r="B39" s="46"/>
      <c r="C39" s="46"/>
      <c r="D39" s="45"/>
      <c r="E39" s="45"/>
      <c r="F39" s="47"/>
      <c r="G39" s="47"/>
      <c r="H39" s="4" t="s">
        <v>39</v>
      </c>
      <c r="I39" s="3">
        <f t="shared" si="0"/>
        <v>160000</v>
      </c>
      <c r="J39" s="3">
        <v>0</v>
      </c>
      <c r="K39" s="3">
        <v>0</v>
      </c>
      <c r="L39" s="3">
        <v>0</v>
      </c>
      <c r="M39" s="3">
        <v>60000</v>
      </c>
      <c r="N39" s="3">
        <v>100000</v>
      </c>
      <c r="O39" s="3">
        <v>160000</v>
      </c>
    </row>
    <row r="40" spans="2:15" ht="12.75">
      <c r="B40" s="49"/>
      <c r="C40" s="50" t="s">
        <v>248</v>
      </c>
      <c r="D40" s="50"/>
      <c r="E40" s="48">
        <v>25637.2</v>
      </c>
      <c r="F40" s="48">
        <v>703700</v>
      </c>
      <c r="G40" s="48">
        <v>363500</v>
      </c>
      <c r="H40" s="5" t="s">
        <v>53</v>
      </c>
      <c r="I40" s="6">
        <f>SUM(J40:N40)</f>
        <v>703700</v>
      </c>
      <c r="J40" s="6">
        <f>J38+J36+J34+J32+J30+J28+J26+J24+J22+J20+J18+J16+J14+J12+J10+J8+J6</f>
        <v>363500</v>
      </c>
      <c r="K40" s="6">
        <f aca="true" t="shared" si="1" ref="K40:O41">K38+K36+K34+K32+K30+K28+K26+K24+K22+K20+K18+K16+K14+K12+K10+K8+K6</f>
        <v>122700</v>
      </c>
      <c r="L40" s="6">
        <f t="shared" si="1"/>
        <v>43500</v>
      </c>
      <c r="M40" s="6">
        <f t="shared" si="1"/>
        <v>74000</v>
      </c>
      <c r="N40" s="6">
        <f t="shared" si="1"/>
        <v>100000</v>
      </c>
      <c r="O40" s="6">
        <f t="shared" si="1"/>
        <v>340200</v>
      </c>
    </row>
    <row r="41" spans="2:15" ht="12.75">
      <c r="B41" s="49"/>
      <c r="C41" s="50"/>
      <c r="D41" s="50"/>
      <c r="E41" s="48"/>
      <c r="F41" s="48"/>
      <c r="G41" s="48"/>
      <c r="H41" s="5" t="s">
        <v>39</v>
      </c>
      <c r="I41" s="6">
        <f>SUM(J41:N41)</f>
        <v>703700</v>
      </c>
      <c r="J41" s="6">
        <v>363500</v>
      </c>
      <c r="K41" s="6">
        <v>122700</v>
      </c>
      <c r="L41" s="6">
        <v>43500</v>
      </c>
      <c r="M41" s="6">
        <v>74000</v>
      </c>
      <c r="N41" s="6">
        <f t="shared" si="1"/>
        <v>100000</v>
      </c>
      <c r="O41" s="6">
        <v>340200</v>
      </c>
    </row>
    <row r="42" ht="12.75">
      <c r="I42" s="6"/>
    </row>
  </sheetData>
  <sheetProtection/>
  <mergeCells count="113">
    <mergeCell ref="F40:F41"/>
    <mergeCell ref="G40:G41"/>
    <mergeCell ref="B40:B41"/>
    <mergeCell ref="C40:C41"/>
    <mergeCell ref="D40:D41"/>
    <mergeCell ref="E40:E41"/>
    <mergeCell ref="G36:G37"/>
    <mergeCell ref="B38:B39"/>
    <mergeCell ref="C38:C39"/>
    <mergeCell ref="D38:D39"/>
    <mergeCell ref="E38:E39"/>
    <mergeCell ref="F38:F39"/>
    <mergeCell ref="G38:G39"/>
    <mergeCell ref="B36:B37"/>
    <mergeCell ref="D36:D37"/>
    <mergeCell ref="E36:E37"/>
    <mergeCell ref="F36:F37"/>
    <mergeCell ref="F32:F33"/>
    <mergeCell ref="G32:G33"/>
    <mergeCell ref="B34:B35"/>
    <mergeCell ref="C34:C35"/>
    <mergeCell ref="D34:D35"/>
    <mergeCell ref="E34:E35"/>
    <mergeCell ref="F34:F35"/>
    <mergeCell ref="G34:G35"/>
    <mergeCell ref="B32:B33"/>
    <mergeCell ref="C28:C29"/>
    <mergeCell ref="D28:D29"/>
    <mergeCell ref="C32:C33"/>
    <mergeCell ref="D32:D33"/>
    <mergeCell ref="E32:E33"/>
    <mergeCell ref="F28:F29"/>
    <mergeCell ref="E28:E29"/>
    <mergeCell ref="B24:B25"/>
    <mergeCell ref="C24:C25"/>
    <mergeCell ref="G28:G29"/>
    <mergeCell ref="B30:B31"/>
    <mergeCell ref="C30:C31"/>
    <mergeCell ref="D30:D31"/>
    <mergeCell ref="E30:E31"/>
    <mergeCell ref="F30:F31"/>
    <mergeCell ref="G30:G31"/>
    <mergeCell ref="B28:B29"/>
    <mergeCell ref="B26:B27"/>
    <mergeCell ref="C26:C27"/>
    <mergeCell ref="D26:D27"/>
    <mergeCell ref="E26:E27"/>
    <mergeCell ref="F26:F27"/>
    <mergeCell ref="G26:G27"/>
    <mergeCell ref="D24:D25"/>
    <mergeCell ref="E24:E25"/>
    <mergeCell ref="F20:F21"/>
    <mergeCell ref="G20:G21"/>
    <mergeCell ref="F22:F23"/>
    <mergeCell ref="G22:G23"/>
    <mergeCell ref="F24:F25"/>
    <mergeCell ref="G24:G25"/>
    <mergeCell ref="B20:B21"/>
    <mergeCell ref="C20:C21"/>
    <mergeCell ref="D20:D21"/>
    <mergeCell ref="E20:E21"/>
    <mergeCell ref="B22:B23"/>
    <mergeCell ref="C22:C23"/>
    <mergeCell ref="D22:D23"/>
    <mergeCell ref="E22:E23"/>
    <mergeCell ref="B18:B19"/>
    <mergeCell ref="C18:C19"/>
    <mergeCell ref="D18:D19"/>
    <mergeCell ref="E18:E19"/>
    <mergeCell ref="F18:F19"/>
    <mergeCell ref="G18:G19"/>
    <mergeCell ref="F12:F13"/>
    <mergeCell ref="G12:G13"/>
    <mergeCell ref="F14:F15"/>
    <mergeCell ref="G14:G15"/>
    <mergeCell ref="F16:F17"/>
    <mergeCell ref="G16:G17"/>
    <mergeCell ref="B14:B15"/>
    <mergeCell ref="C14:C15"/>
    <mergeCell ref="D14:D15"/>
    <mergeCell ref="E14:E15"/>
    <mergeCell ref="D16:D17"/>
    <mergeCell ref="E16:E17"/>
    <mergeCell ref="B16:B17"/>
    <mergeCell ref="C16:C17"/>
    <mergeCell ref="B8:B9"/>
    <mergeCell ref="C8:C9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D8:D9"/>
    <mergeCell ref="E8:E9"/>
    <mergeCell ref="I2:N3"/>
    <mergeCell ref="O2:O4"/>
    <mergeCell ref="F6:F7"/>
    <mergeCell ref="G6:G7"/>
    <mergeCell ref="F8:F9"/>
    <mergeCell ref="G8:G9"/>
    <mergeCell ref="B2:B4"/>
    <mergeCell ref="C2:C4"/>
    <mergeCell ref="E2:E4"/>
    <mergeCell ref="H2:H4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2016-12-26T09:56:18Z</cp:lastPrinted>
  <dcterms:created xsi:type="dcterms:W3CDTF">2014-08-07T12:05:53Z</dcterms:created>
  <dcterms:modified xsi:type="dcterms:W3CDTF">2017-02-06T14:59:00Z</dcterms:modified>
  <cp:category/>
  <cp:version/>
  <cp:contentType/>
  <cp:contentStatus/>
</cp:coreProperties>
</file>