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отчет 2009г." sheetId="1" r:id="rId1"/>
  </sheets>
  <definedNames>
    <definedName name="bold_col_number" localSheetId="0">'отчет 2009г.'!#REF!</definedName>
    <definedName name="bold_col_number">#REF!</definedName>
    <definedName name="Colspan" localSheetId="0">'отчет 2009г.'!#REF!</definedName>
    <definedName name="Colspan">#REF!</definedName>
    <definedName name="first_table_col" localSheetId="0">'отчет 2009г.'!#REF!</definedName>
    <definedName name="first_table_col">#REF!</definedName>
    <definedName name="first_table_row1" localSheetId="0">'отчет 2009г.'!#REF!</definedName>
    <definedName name="first_table_row1">#REF!</definedName>
    <definedName name="first_table_row2" localSheetId="0">'отчет 2009г.'!#REF!</definedName>
    <definedName name="first_table_row2">#REF!</definedName>
    <definedName name="max_col_razn" localSheetId="0">'отчет 2009г.'!#REF!</definedName>
    <definedName name="max_col_razn">#REF!</definedName>
    <definedName name="nc" localSheetId="0">'отчет 2009г.'!#REF!</definedName>
    <definedName name="nc">#REF!</definedName>
    <definedName name="need_bold_rows" localSheetId="0">'отчет 2009г.'!#REF!</definedName>
    <definedName name="need_bold_rows">#REF!</definedName>
    <definedName name="need_build_down" localSheetId="0">'отчет 2009г.'!#REF!</definedName>
    <definedName name="need_build_down">#REF!</definedName>
    <definedName name="need_control_sum" localSheetId="0">'отчет 2009г.'!#REF!</definedName>
    <definedName name="need_control_sum">#REF!</definedName>
    <definedName name="page_to_sheet_br" localSheetId="0">'отчет 2009г.'!#REF!</definedName>
    <definedName name="page_to_sheet_br">#REF!</definedName>
    <definedName name="razn_down_rows" localSheetId="0">'отчет 2009г.'!#REF!</definedName>
    <definedName name="razn_down_rows">#REF!</definedName>
    <definedName name="rows_to_delete" localSheetId="0">'отчет 2009г.'!#REF!</definedName>
    <definedName name="rows_to_delete">#REF!</definedName>
    <definedName name="rows_to_last" localSheetId="0">'отчет 2009г.'!#REF!</definedName>
    <definedName name="rows_to_last">#REF!</definedName>
    <definedName name="Signature_in_razn" localSheetId="0">'отчет 2009г.'!#REF!</definedName>
    <definedName name="Signature_in_razn">#REF!</definedName>
    <definedName name="_xlnm.Print_Titles" localSheetId="0">'отчет 2009г.'!$10:$11</definedName>
  </definedNames>
  <calcPr fullCalcOnLoad="1"/>
</workbook>
</file>

<file path=xl/sharedStrings.xml><?xml version="1.0" encoding="utf-8"?>
<sst xmlns="http://schemas.openxmlformats.org/spreadsheetml/2006/main" count="202" uniqueCount="201">
  <si>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</si>
  <si>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</si>
  <si>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</si>
  <si>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</si>
  <si>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</si>
  <si>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</si>
  <si>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</si>
  <si>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</si>
  <si>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</si>
  <si>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</si>
  <si>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</si>
  <si>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</si>
  <si>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</si>
  <si>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</si>
  <si>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</si>
  <si>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</si>
  <si>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0300 </t>
  </si>
  <si>
    <t> Национальная безопасность и правоохранительная деятельность </t>
  </si>
  <si>
    <t>0302 </t>
  </si>
  <si>
    <t> Органы внутренних дел </t>
  </si>
  <si>
    <t>0309 </t>
  </si>
  <si>
    <t> Предупреждение и ликвидация последствий чрезвычайных ситуаций и стихийных бедствий, гражданская оборона </t>
  </si>
  <si>
    <t>0400 </t>
  </si>
  <si>
    <t> Национальная экономика </t>
  </si>
  <si>
    <t>0500 </t>
  </si>
  <si>
    <t> Жилищно-коммунальное хозяйство </t>
  </si>
  <si>
    <t>0501 </t>
  </si>
  <si>
    <t> Жилищное хозяйство </t>
  </si>
  <si>
    <t>0502 </t>
  </si>
  <si>
    <t> Коммунальное хозяйство </t>
  </si>
  <si>
    <t>0700 </t>
  </si>
  <si>
    <t> Образование </t>
  </si>
  <si>
    <t>0701 </t>
  </si>
  <si>
    <t> Дошкольное образование </t>
  </si>
  <si>
    <t>0702 </t>
  </si>
  <si>
    <t> Общее образование </t>
  </si>
  <si>
    <t>0705 </t>
  </si>
  <si>
    <t> Переподготовка и повышение квалификации </t>
  </si>
  <si>
    <t>0707 </t>
  </si>
  <si>
    <t> Молодежная политика и оздоровление детей </t>
  </si>
  <si>
    <t>0709 </t>
  </si>
  <si>
    <t> Другие вопросы в области образования </t>
  </si>
  <si>
    <t>0800 </t>
  </si>
  <si>
    <t>0801 </t>
  </si>
  <si>
    <t> Культура </t>
  </si>
  <si>
    <t>0806 </t>
  </si>
  <si>
    <t> Другие вопросы  в области культуры, кинематографии и средств массовой информации </t>
  </si>
  <si>
    <t>0900 </t>
  </si>
  <si>
    <t> Здравоохранение и спорт </t>
  </si>
  <si>
    <t>0901 </t>
  </si>
  <si>
    <t>0902 </t>
  </si>
  <si>
    <t>0904 </t>
  </si>
  <si>
    <t>1000 </t>
  </si>
  <si>
    <t> Социальная политика </t>
  </si>
  <si>
    <t>1001 </t>
  </si>
  <si>
    <t> Пенсионное обеспечение </t>
  </si>
  <si>
    <t>1004 </t>
  </si>
  <si>
    <t>9800 </t>
  </si>
  <si>
    <t> ВСЕГО РАСХОДОВ </t>
  </si>
  <si>
    <t>Единый налог на вмененный доход для отдельных видов деятельности</t>
  </si>
  <si>
    <t>0102</t>
  </si>
  <si>
    <t>1003 </t>
  </si>
  <si>
    <t xml:space="preserve"> Социальное обеспечение населения</t>
  </si>
  <si>
    <t>0200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</si>
  <si>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</si>
  <si>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</si>
  <si>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</si>
  <si>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Обслуживание государственного муниципального долга</t>
  </si>
  <si>
    <t>0104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</si>
  <si>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</si>
  <si>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</si>
  <si>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</si>
  <si>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0100</t>
  </si>
  <si>
    <t>Общегосударственные вопросы</t>
  </si>
  <si>
    <t>0600</t>
  </si>
  <si>
    <t>Охрана окружающей среды</t>
  </si>
  <si>
    <t>Другие вопросы в области охраны окружающей среды</t>
  </si>
  <si>
    <t>0111</t>
  </si>
  <si>
    <t>0114</t>
  </si>
  <si>
    <t>0204</t>
  </si>
  <si>
    <t>Другие вопросы в области  национальной безопасности и правоохранительной деятельности</t>
  </si>
  <si>
    <t>0314</t>
  </si>
  <si>
    <t>0409</t>
  </si>
  <si>
    <t>Дорожное хозяйство</t>
  </si>
  <si>
    <t>0412</t>
  </si>
  <si>
    <t xml:space="preserve">Другие вопросы в области национальной экономики </t>
  </si>
  <si>
    <t>0503</t>
  </si>
  <si>
    <t>0505</t>
  </si>
  <si>
    <t>Стационарная медицинская помощь</t>
  </si>
  <si>
    <t>Амбулаторная медицинская помощь</t>
  </si>
  <si>
    <t>Скорая медицинская помощь</t>
  </si>
  <si>
    <t>0908</t>
  </si>
  <si>
    <t xml:space="preserve">Физическая культура и спорт </t>
  </si>
  <si>
    <t>0910</t>
  </si>
  <si>
    <t>Другие вопросы в области здравоохранения физической культуры и спорта</t>
  </si>
  <si>
    <t>Охрана семьи и детства</t>
  </si>
  <si>
    <t>1</t>
  </si>
  <si>
    <t>00011109044040000120</t>
  </si>
  <si>
    <t>00020203000000000151 </t>
  </si>
  <si>
    <t>0603</t>
  </si>
  <si>
    <t>Иные межбюджетные трансферты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</si>
  <si>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</si>
  <si>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</si>
  <si>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</si>
  <si>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 xml:space="preserve">Налоги на прибыль, доходы </t>
  </si>
  <si>
    <t>18210102000010000110 </t>
  </si>
  <si>
    <t> Налог на доходы физических лиц,</t>
  </si>
  <si>
    <t>в том числе отчисления по дополнительным нормативам</t>
  </si>
  <si>
    <t> Налоги на совокупный доход</t>
  </si>
  <si>
    <t>18210502000020000110 </t>
  </si>
  <si>
    <t>18210503000010000110 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</si>
  <si>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</si>
  <si>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</si>
  <si>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</si>
  <si>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</si>
  <si>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</si>
  <si>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</si>
  <si>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</si>
  <si>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</si>
  <si>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</si>
  <si>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</si>
  <si>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</si>
  <si>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</si>
  <si>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</si>
  <si>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</si>
  <si>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</si>
  <si>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</si>
  <si>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</si>
  <si>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</si>
  <si>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49811201000010000120 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</si>
  <si>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</si>
  <si>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</si>
  <si>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</si>
  <si>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</si>
  <si>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</si>
  <si>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</si>
  <si>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</si>
  <si>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01111406012040000430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</si>
  <si>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</si>
  <si>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00111690040040000140 </t>
  </si>
  <si>
    <t>Прочие поступления от денежныъх взысканий (штрафов) и иных сумм в возмещение ущерба, зачисляемых в бюджеты городских округов</t>
  </si>
  <si>
    <t>00011700000000000180</t>
  </si>
  <si>
    <t> Прочие неналоговые доходы</t>
  </si>
  <si>
    <t>Итого неналоговых доходов</t>
  </si>
  <si>
    <t>00020201000000000151</t>
  </si>
  <si>
    <t>Дотации бюджетам субъектов Российской Федерации 
и муниципальных образований</t>
  </si>
  <si>
    <t>00020202000000000151</t>
  </si>
  <si>
    <t>00020204000000000151</t>
  </si>
  <si>
    <t>00085000000000000000 </t>
  </si>
  <si>
    <t>ВСЕГО ДОХОДОВ :</t>
  </si>
  <si>
    <t>Наименование</t>
  </si>
  <si>
    <t>0105</t>
  </si>
  <si>
    <t>Судебная система</t>
  </si>
  <si>
    <t>тыс.руб.</t>
  </si>
  <si>
    <t>0408</t>
  </si>
  <si>
    <t xml:space="preserve">Транспорт              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</si>
  <si>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</si>
  <si>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</si>
  <si>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</si>
  <si>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</si>
  <si>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00010904050040000110 </t>
  </si>
  <si>
    <t>Земельный налог (по обязательствам, возникшим до 1 января 2006 года), мобилизуемым на территориях городских округов</t>
  </si>
  <si>
    <t>00011623040040000140</t>
  </si>
  <si>
    <t> Задолженность и перерасчеты по отмененным налогам, сборам и иным обязательным платежам, втом числе: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</si>
  <si>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</si>
  <si>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00011105010040000120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</si>
  <si>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</si>
  <si>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</si>
  <si>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</si>
  <si>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</si>
  <si>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Уточненный план  на 2009 год</t>
  </si>
  <si>
    <t>Исполнено        за 2009  год</t>
  </si>
  <si>
    <t>00010901020040000110</t>
  </si>
  <si>
    <t>налог на прибыль, зачисляемый в местные бюджеты</t>
  </si>
  <si>
    <t>00010906010020000110</t>
  </si>
  <si>
    <t>налог с продаж</t>
  </si>
  <si>
    <t>00010907000000000110</t>
  </si>
  <si>
    <t>прочие налоги и сборы ( по отмененным местным налогам и сборам)</t>
  </si>
  <si>
    <t>1.НАЛОГОВЫЕ И НЕНАЛОГОВЫЕ ДОХОДЫ</t>
  </si>
  <si>
    <t xml:space="preserve">% исполнения   </t>
  </si>
  <si>
    <t>Приложение №1</t>
  </si>
  <si>
    <t>городского округа Электросталь</t>
  </si>
  <si>
    <t>Московской области</t>
  </si>
  <si>
    <t>2. БЕЗВОЗМЕЗДНЫЕ ПОСТУПЛЕНИЯ</t>
  </si>
  <si>
    <t>3. ДОХОДЫ ОТ ПРЕДПРИНИМАТЕЛЬСКОЙ И ИНОЙ ПРИНОСЯЩЕЙ ДОХОД  ДЕЯТЕЛЬНОСТИ</t>
  </si>
  <si>
    <t>00011101040040000120</t>
  </si>
  <si>
    <t>Доходы в виде прибыли 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</si>
  <si>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00011105024040000120</t>
  </si>
  <si>
    <t>Доходы, получаемые в виде арендной платы за земли после раграничения государственной собственности на землю, а также средства от продажи права на заключение договоров аренды на земли, находящиеся в собственности городских округов (за исключением земельных участков автономных учреждений)</t>
  </si>
  <si>
    <t>00011800000000000000</t>
  </si>
  <si>
    <t>Доходы бюджетов бюджетной системы Российской Федерации от возврата остатков субсидий и субвенций прошлых лет</t>
  </si>
  <si>
    <t>00011900000000000000</t>
  </si>
  <si>
    <t>Возврат остатков субсидий и субвенций прошлых лет</t>
  </si>
  <si>
    <t xml:space="preserve">Субсидии бюджетам  субъектов Российской Федерации
 и муниципальных образований (межбюджетные субсидии) </t>
  </si>
  <si>
    <t xml:space="preserve">Субвенции бюджетам  субъектов Российской Федерации и муниципальных образований </t>
  </si>
  <si>
    <t> Штрафы, санкции, возмещение ущерба, в том числе:</t>
  </si>
  <si>
    <t xml:space="preserve"> 2.  РАСХОДЫ</t>
  </si>
  <si>
    <t xml:space="preserve"> 1. ДОХОДЫ</t>
  </si>
  <si>
    <t>Исполнение бюджета городского округа  Электросталь  Московской области за 2009 год</t>
  </si>
  <si>
    <t>к  решению Совета депутатов</t>
  </si>
  <si>
    <t>от  27.05.2010 № 540/82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</si>
</sst>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b/>
      <u val="single"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4" fontId="4" fillId="0" borderId="13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74" fontId="4" fillId="0" borderId="10" xfId="58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174" fontId="0" fillId="0" borderId="11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0" fontId="11" fillId="0" borderId="0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5" fillId="33" borderId="11" xfId="0" applyNumberFormat="1" applyFont="1" applyFill="1" applyBorder="1" applyAlignment="1">
      <alignment/>
    </xf>
    <xf numFmtId="174" fontId="5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center" vertical="top" wrapText="1"/>
    </xf>
    <xf numFmtId="174" fontId="5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9" fontId="4" fillId="0" borderId="11" xfId="55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74" fontId="4" fillId="0" borderId="16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right" vertical="center"/>
    </xf>
    <xf numFmtId="174" fontId="4" fillId="0" borderId="11" xfId="58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center" wrapText="1"/>
    </xf>
    <xf numFmtId="174" fontId="5" fillId="33" borderId="11" xfId="58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vertical="top"/>
    </xf>
    <xf numFmtId="176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 horizontal="right"/>
    </xf>
    <xf numFmtId="174" fontId="4" fillId="33" borderId="1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 horizontal="right"/>
    </xf>
    <xf numFmtId="175" fontId="5" fillId="0" borderId="10" xfId="58" applyNumberFormat="1" applyFont="1" applyFill="1" applyBorder="1" applyAlignment="1">
      <alignment horizontal="right"/>
    </xf>
    <xf numFmtId="175" fontId="4" fillId="0" borderId="10" xfId="58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/>
    </xf>
    <xf numFmtId="181" fontId="11" fillId="0" borderId="11" xfId="0" applyNumberFormat="1" applyFont="1" applyFill="1" applyBorder="1" applyAlignment="1">
      <alignment/>
    </xf>
    <xf numFmtId="181" fontId="11" fillId="0" borderId="1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 horizontal="left" vertical="center" wrapText="1"/>
    </xf>
    <xf numFmtId="174" fontId="5" fillId="33" borderId="10" xfId="58" applyNumberFormat="1" applyFont="1" applyFill="1" applyBorder="1" applyAlignment="1">
      <alignment horizontal="right"/>
    </xf>
    <xf numFmtId="174" fontId="4" fillId="0" borderId="16" xfId="58" applyNumberFormat="1" applyFont="1" applyBorder="1" applyAlignment="1">
      <alignment horizontal="right"/>
    </xf>
    <xf numFmtId="181" fontId="11" fillId="0" borderId="16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horizontal="right" vertical="center"/>
    </xf>
    <xf numFmtId="0" fontId="13" fillId="33" borderId="11" xfId="0" applyNumberFormat="1" applyFont="1" applyFill="1" applyBorder="1" applyAlignment="1">
      <alignment horizontal="left" vertical="center" wrapText="1"/>
    </xf>
    <xf numFmtId="174" fontId="14" fillId="34" borderId="11" xfId="0" applyNumberFormat="1" applyFont="1" applyFill="1" applyBorder="1" applyAlignment="1">
      <alignment horizontal="right" wrapText="1"/>
    </xf>
    <xf numFmtId="174" fontId="14" fillId="33" borderId="11" xfId="0" applyNumberFormat="1" applyFont="1" applyFill="1" applyBorder="1" applyAlignment="1">
      <alignment horizontal="right" wrapText="1"/>
    </xf>
    <xf numFmtId="174" fontId="13" fillId="33" borderId="11" xfId="0" applyNumberFormat="1" applyFont="1" applyFill="1" applyBorder="1" applyAlignment="1">
      <alignment/>
    </xf>
    <xf numFmtId="175" fontId="5" fillId="33" borderId="10" xfId="58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0" fontId="13" fillId="33" borderId="18" xfId="0" applyNumberFormat="1" applyFont="1" applyFill="1" applyBorder="1" applyAlignment="1">
      <alignment vertical="center" wrapText="1"/>
    </xf>
    <xf numFmtId="175" fontId="13" fillId="33" borderId="13" xfId="0" applyNumberFormat="1" applyFont="1" applyFill="1" applyBorder="1" applyAlignment="1">
      <alignment vertical="center"/>
    </xf>
    <xf numFmtId="174" fontId="13" fillId="33" borderId="13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top"/>
    </xf>
    <xf numFmtId="175" fontId="5" fillId="33" borderId="11" xfId="0" applyNumberFormat="1" applyFont="1" applyFill="1" applyBorder="1" applyAlignment="1">
      <alignment/>
    </xf>
    <xf numFmtId="4" fontId="5" fillId="33" borderId="11" xfId="58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/>
    </xf>
    <xf numFmtId="4" fontId="5" fillId="33" borderId="10" xfId="58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20.875" style="5" customWidth="1"/>
    <col min="2" max="2" width="56.25390625" style="6" customWidth="1"/>
    <col min="3" max="3" width="12.00390625" style="6" customWidth="1"/>
    <col min="4" max="4" width="12.25390625" style="1" customWidth="1"/>
    <col min="5" max="5" width="10.875" style="37" customWidth="1"/>
    <col min="6" max="16384" width="9.125" style="1" customWidth="1"/>
  </cols>
  <sheetData>
    <row r="1" spans="3:4" ht="12.75">
      <c r="C1" s="22"/>
      <c r="D1" s="23"/>
    </row>
    <row r="2" spans="3:5" ht="12.75">
      <c r="C2" s="41" t="s">
        <v>180</v>
      </c>
      <c r="D2" s="39"/>
      <c r="E2" s="42"/>
    </row>
    <row r="3" spans="3:5" ht="12.75">
      <c r="C3" s="41" t="s">
        <v>199</v>
      </c>
      <c r="D3" s="39"/>
      <c r="E3" s="42"/>
    </row>
    <row r="4" spans="3:5" ht="12.75">
      <c r="C4" s="41" t="s">
        <v>181</v>
      </c>
      <c r="D4" s="39"/>
      <c r="E4" s="42"/>
    </row>
    <row r="5" spans="3:5" ht="12.75">
      <c r="C5" s="43" t="s">
        <v>182</v>
      </c>
      <c r="D5" s="39"/>
      <c r="E5" s="42"/>
    </row>
    <row r="6" spans="3:5" ht="12.75">
      <c r="C6" s="43" t="s">
        <v>200</v>
      </c>
      <c r="D6" s="39"/>
      <c r="E6" s="42"/>
    </row>
    <row r="7" ht="14.25" customHeight="1"/>
    <row r="8" spans="1:8" ht="15.75">
      <c r="A8" s="112" t="s">
        <v>198</v>
      </c>
      <c r="B8" s="112"/>
      <c r="C8" s="112"/>
      <c r="D8" s="112"/>
      <c r="E8" s="112"/>
      <c r="F8" s="3"/>
      <c r="G8" s="4"/>
      <c r="H8" s="4"/>
    </row>
    <row r="9" spans="1:15" s="2" customFormat="1" ht="15" customHeight="1">
      <c r="A9" s="5"/>
      <c r="B9" s="7"/>
      <c r="C9" s="24"/>
      <c r="D9" s="1"/>
      <c r="E9" s="45" t="s">
        <v>153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40.5" customHeight="1">
      <c r="A10" s="48" t="s">
        <v>0</v>
      </c>
      <c r="B10" s="49" t="s">
        <v>150</v>
      </c>
      <c r="C10" s="50" t="s">
        <v>170</v>
      </c>
      <c r="D10" s="74" t="s">
        <v>171</v>
      </c>
      <c r="E10" s="51" t="s">
        <v>179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5" ht="9" customHeight="1">
      <c r="A11" s="33" t="s">
        <v>96</v>
      </c>
      <c r="B11" s="34">
        <v>2</v>
      </c>
      <c r="C11" s="35">
        <v>3</v>
      </c>
      <c r="D11" s="75">
        <v>4</v>
      </c>
      <c r="E11" s="44">
        <v>5</v>
      </c>
    </row>
    <row r="12" spans="1:5" ht="11.25" customHeight="1">
      <c r="A12" s="8"/>
      <c r="B12" s="59" t="s">
        <v>197</v>
      </c>
      <c r="C12" s="28"/>
      <c r="D12" s="76"/>
      <c r="E12" s="36"/>
    </row>
    <row r="13" spans="1:5" ht="12.75">
      <c r="A13" s="73" t="s">
        <v>1</v>
      </c>
      <c r="B13" s="77" t="s">
        <v>178</v>
      </c>
      <c r="C13" s="78">
        <v>1213551.9</v>
      </c>
      <c r="D13" s="79">
        <v>1202984.2</v>
      </c>
      <c r="E13" s="80">
        <f>D13/C13*100</f>
        <v>99.12919257923785</v>
      </c>
    </row>
    <row r="14" spans="1:7" ht="12.75">
      <c r="A14" s="13" t="s">
        <v>2</v>
      </c>
      <c r="B14" s="14" t="s">
        <v>104</v>
      </c>
      <c r="C14" s="64">
        <v>609000</v>
      </c>
      <c r="D14" s="82">
        <f>D15</f>
        <v>610913.631</v>
      </c>
      <c r="E14" s="40">
        <f aca="true" t="shared" si="0" ref="E14:E61">D14/C14*100</f>
        <v>100.31422512315271</v>
      </c>
      <c r="G14" s="81"/>
    </row>
    <row r="15" spans="1:5" ht="12.75">
      <c r="A15" s="15" t="s">
        <v>105</v>
      </c>
      <c r="B15" s="16" t="s">
        <v>106</v>
      </c>
      <c r="C15" s="65">
        <v>609000</v>
      </c>
      <c r="D15" s="83">
        <v>610913.631</v>
      </c>
      <c r="E15" s="40">
        <f t="shared" si="0"/>
        <v>100.31422512315271</v>
      </c>
    </row>
    <row r="16" spans="1:5" ht="14.25" customHeight="1">
      <c r="A16" s="15"/>
      <c r="B16" s="16" t="s">
        <v>107</v>
      </c>
      <c r="C16" s="65">
        <v>66864</v>
      </c>
      <c r="D16" s="83">
        <v>67073.6</v>
      </c>
      <c r="E16" s="40">
        <f t="shared" si="0"/>
        <v>100.31347212251735</v>
      </c>
    </row>
    <row r="17" spans="1:5" s="52" customFormat="1" ht="16.5" customHeight="1">
      <c r="A17" s="13" t="s">
        <v>3</v>
      </c>
      <c r="B17" s="17" t="s">
        <v>108</v>
      </c>
      <c r="C17" s="64">
        <v>110668</v>
      </c>
      <c r="D17" s="84">
        <v>110750.2</v>
      </c>
      <c r="E17" s="47">
        <f t="shared" si="0"/>
        <v>100.07427621353959</v>
      </c>
    </row>
    <row r="18" spans="1:5" ht="12.75">
      <c r="A18" s="18" t="s">
        <v>109</v>
      </c>
      <c r="B18" s="54" t="s">
        <v>59</v>
      </c>
      <c r="C18" s="65">
        <v>110603</v>
      </c>
      <c r="D18" s="85">
        <v>110723.054</v>
      </c>
      <c r="E18" s="40">
        <f t="shared" si="0"/>
        <v>100.10854497617605</v>
      </c>
    </row>
    <row r="19" spans="1:5" ht="12.75">
      <c r="A19" s="15" t="s">
        <v>110</v>
      </c>
      <c r="B19" s="16" t="s">
        <v>111</v>
      </c>
      <c r="C19" s="65">
        <v>65</v>
      </c>
      <c r="D19" s="85">
        <v>27.146</v>
      </c>
      <c r="E19" s="40">
        <f t="shared" si="0"/>
        <v>41.76307692307692</v>
      </c>
    </row>
    <row r="20" spans="1:5" s="52" customFormat="1" ht="12.75">
      <c r="A20" s="13" t="s">
        <v>4</v>
      </c>
      <c r="B20" s="17" t="s">
        <v>112</v>
      </c>
      <c r="C20" s="64">
        <v>198418</v>
      </c>
      <c r="D20" s="84">
        <v>206049.838</v>
      </c>
      <c r="E20" s="47">
        <f t="shared" si="0"/>
        <v>103.8463435776996</v>
      </c>
    </row>
    <row r="21" spans="1:5" ht="38.25">
      <c r="A21" s="18" t="s">
        <v>113</v>
      </c>
      <c r="B21" s="55" t="s">
        <v>114</v>
      </c>
      <c r="C21" s="65">
        <v>11553</v>
      </c>
      <c r="D21" s="85">
        <v>10929.139</v>
      </c>
      <c r="E21" s="40">
        <f t="shared" si="0"/>
        <v>94.6000086557604</v>
      </c>
    </row>
    <row r="22" spans="1:5" ht="12.75">
      <c r="A22" s="15" t="s">
        <v>115</v>
      </c>
      <c r="B22" s="16" t="s">
        <v>5</v>
      </c>
      <c r="C22" s="65">
        <v>186865</v>
      </c>
      <c r="D22" s="85">
        <v>195120.699</v>
      </c>
      <c r="E22" s="40">
        <f t="shared" si="0"/>
        <v>104.41800176598079</v>
      </c>
    </row>
    <row r="23" spans="1:5" s="52" customFormat="1" ht="17.25" customHeight="1">
      <c r="A23" s="13" t="s">
        <v>6</v>
      </c>
      <c r="B23" s="17" t="s">
        <v>116</v>
      </c>
      <c r="C23" s="64">
        <v>13381</v>
      </c>
      <c r="D23" s="84">
        <v>11808.161</v>
      </c>
      <c r="E23" s="47">
        <f t="shared" si="0"/>
        <v>88.24572901875794</v>
      </c>
    </row>
    <row r="24" spans="1:5" ht="37.5" customHeight="1">
      <c r="A24" s="18" t="s">
        <v>117</v>
      </c>
      <c r="B24" s="55" t="s">
        <v>118</v>
      </c>
      <c r="C24" s="65">
        <v>3707</v>
      </c>
      <c r="D24" s="85">
        <v>5227.718</v>
      </c>
      <c r="E24" s="40">
        <f t="shared" si="0"/>
        <v>141.02287564067979</v>
      </c>
    </row>
    <row r="25" spans="1:5" ht="66" customHeight="1">
      <c r="A25" s="18" t="s">
        <v>119</v>
      </c>
      <c r="B25" s="56" t="s">
        <v>168</v>
      </c>
      <c r="C25" s="65">
        <v>9190</v>
      </c>
      <c r="D25" s="85">
        <v>6112.443</v>
      </c>
      <c r="E25" s="40">
        <f t="shared" si="0"/>
        <v>66.51189336235038</v>
      </c>
    </row>
    <row r="26" spans="1:5" ht="26.25" customHeight="1">
      <c r="A26" s="18" t="s">
        <v>120</v>
      </c>
      <c r="B26" s="55" t="s">
        <v>121</v>
      </c>
      <c r="C26" s="65">
        <v>484</v>
      </c>
      <c r="D26" s="85">
        <v>468</v>
      </c>
      <c r="E26" s="40">
        <f t="shared" si="0"/>
        <v>96.69421487603306</v>
      </c>
    </row>
    <row r="27" spans="1:5" s="52" customFormat="1" ht="27.75" customHeight="1">
      <c r="A27" s="13" t="s">
        <v>7</v>
      </c>
      <c r="B27" s="17" t="s">
        <v>163</v>
      </c>
      <c r="C27" s="64">
        <v>-64669</v>
      </c>
      <c r="D27" s="84">
        <v>-71534.4</v>
      </c>
      <c r="E27" s="47">
        <f t="shared" si="0"/>
        <v>110.61621487884456</v>
      </c>
    </row>
    <row r="28" spans="1:5" ht="26.25" customHeight="1">
      <c r="A28" s="15" t="s">
        <v>160</v>
      </c>
      <c r="B28" s="19" t="s">
        <v>161</v>
      </c>
      <c r="C28" s="65">
        <v>-64816</v>
      </c>
      <c r="D28" s="85">
        <v>-72092.8</v>
      </c>
      <c r="E28" s="40">
        <f t="shared" si="0"/>
        <v>111.22685756603308</v>
      </c>
    </row>
    <row r="29" spans="1:5" ht="14.25" customHeight="1">
      <c r="A29" s="15" t="s">
        <v>172</v>
      </c>
      <c r="B29" s="19" t="s">
        <v>173</v>
      </c>
      <c r="C29" s="65"/>
      <c r="D29" s="85">
        <v>124.7</v>
      </c>
      <c r="E29" s="40"/>
    </row>
    <row r="30" spans="1:5" ht="15" customHeight="1">
      <c r="A30" s="15" t="s">
        <v>174</v>
      </c>
      <c r="B30" s="27" t="s">
        <v>175</v>
      </c>
      <c r="C30" s="65"/>
      <c r="D30" s="85">
        <v>27.005</v>
      </c>
      <c r="E30" s="40"/>
    </row>
    <row r="31" spans="1:5" ht="26.25" customHeight="1">
      <c r="A31" s="15" t="s">
        <v>176</v>
      </c>
      <c r="B31" s="29" t="s">
        <v>177</v>
      </c>
      <c r="C31" s="65"/>
      <c r="D31" s="85">
        <v>406.73</v>
      </c>
      <c r="E31" s="40"/>
    </row>
    <row r="32" spans="1:5" s="52" customFormat="1" ht="17.25" customHeight="1">
      <c r="A32" s="13"/>
      <c r="B32" s="68" t="s">
        <v>122</v>
      </c>
      <c r="C32" s="101">
        <v>866798</v>
      </c>
      <c r="D32" s="84">
        <f>D14+D17+D20+D23+D27</f>
        <v>867987.4299999999</v>
      </c>
      <c r="E32" s="102">
        <f t="shared" si="0"/>
        <v>100.13722112879817</v>
      </c>
    </row>
    <row r="33" spans="1:5" s="52" customFormat="1" ht="24.75" customHeight="1">
      <c r="A33" s="13" t="s">
        <v>8</v>
      </c>
      <c r="B33" s="17" t="s">
        <v>123</v>
      </c>
      <c r="C33" s="64">
        <v>206018</v>
      </c>
      <c r="D33" s="84">
        <f>D34+D35+D36+D37+D38+D39</f>
        <v>182140.83200000002</v>
      </c>
      <c r="E33" s="47">
        <f t="shared" si="0"/>
        <v>88.41015445252359</v>
      </c>
    </row>
    <row r="34" spans="1:5" s="52" customFormat="1" ht="39" customHeight="1">
      <c r="A34" s="15" t="s">
        <v>185</v>
      </c>
      <c r="B34" s="16" t="s">
        <v>186</v>
      </c>
      <c r="C34" s="65"/>
      <c r="D34" s="85">
        <v>283.222</v>
      </c>
      <c r="E34" s="40"/>
    </row>
    <row r="35" spans="1:5" ht="65.25" customHeight="1">
      <c r="A35" s="57" t="s">
        <v>165</v>
      </c>
      <c r="B35" s="16" t="s">
        <v>166</v>
      </c>
      <c r="C35" s="65">
        <v>108520</v>
      </c>
      <c r="D35" s="85">
        <v>88841.468</v>
      </c>
      <c r="E35" s="40">
        <f t="shared" si="0"/>
        <v>81.86644673792848</v>
      </c>
    </row>
    <row r="36" spans="1:5" ht="64.5" customHeight="1">
      <c r="A36" s="57" t="s">
        <v>187</v>
      </c>
      <c r="B36" s="16" t="s">
        <v>188</v>
      </c>
      <c r="C36" s="65"/>
      <c r="D36" s="85">
        <v>32.251</v>
      </c>
      <c r="E36" s="40"/>
    </row>
    <row r="37" spans="1:5" ht="51.75" customHeight="1">
      <c r="A37" s="18" t="s">
        <v>124</v>
      </c>
      <c r="B37" s="55" t="s">
        <v>169</v>
      </c>
      <c r="C37" s="65">
        <v>84000</v>
      </c>
      <c r="D37" s="85">
        <v>77641.738</v>
      </c>
      <c r="E37" s="40">
        <f t="shared" si="0"/>
        <v>92.43064047619048</v>
      </c>
    </row>
    <row r="38" spans="1:5" ht="38.25" customHeight="1">
      <c r="A38" s="15" t="s">
        <v>125</v>
      </c>
      <c r="B38" s="16" t="s">
        <v>126</v>
      </c>
      <c r="C38" s="65">
        <v>915</v>
      </c>
      <c r="D38" s="85">
        <v>973.7</v>
      </c>
      <c r="E38" s="40">
        <f t="shared" si="0"/>
        <v>106.4153005464481</v>
      </c>
    </row>
    <row r="39" spans="1:5" ht="52.5" customHeight="1">
      <c r="A39" s="15" t="s">
        <v>97</v>
      </c>
      <c r="B39" s="55" t="s">
        <v>127</v>
      </c>
      <c r="C39" s="65">
        <v>12583</v>
      </c>
      <c r="D39" s="85">
        <v>14368.453</v>
      </c>
      <c r="E39" s="40">
        <f t="shared" si="0"/>
        <v>114.18940634188985</v>
      </c>
    </row>
    <row r="40" spans="1:5" s="52" customFormat="1" ht="12.75">
      <c r="A40" s="13" t="s">
        <v>9</v>
      </c>
      <c r="B40" s="17" t="s">
        <v>128</v>
      </c>
      <c r="C40" s="64">
        <v>8012</v>
      </c>
      <c r="D40" s="84">
        <v>7371.96</v>
      </c>
      <c r="E40" s="47">
        <f t="shared" si="0"/>
        <v>92.01148277583626</v>
      </c>
    </row>
    <row r="41" spans="1:5" ht="15" customHeight="1">
      <c r="A41" s="15" t="s">
        <v>129</v>
      </c>
      <c r="B41" s="16" t="s">
        <v>10</v>
      </c>
      <c r="C41" s="65">
        <v>8012</v>
      </c>
      <c r="D41" s="85">
        <f>D40</f>
        <v>7371.96</v>
      </c>
      <c r="E41" s="40">
        <f t="shared" si="0"/>
        <v>92.01148277583626</v>
      </c>
    </row>
    <row r="42" spans="1:5" s="52" customFormat="1" ht="27.75" customHeight="1">
      <c r="A42" s="13" t="s">
        <v>11</v>
      </c>
      <c r="B42" s="17" t="s">
        <v>130</v>
      </c>
      <c r="C42" s="64">
        <v>2070</v>
      </c>
      <c r="D42" s="84">
        <f>D43</f>
        <v>2375.9</v>
      </c>
      <c r="E42" s="47">
        <f t="shared" si="0"/>
        <v>114.77777777777777</v>
      </c>
    </row>
    <row r="43" spans="1:5" ht="39.75" customHeight="1">
      <c r="A43" s="18" t="s">
        <v>131</v>
      </c>
      <c r="B43" s="55" t="s">
        <v>132</v>
      </c>
      <c r="C43" s="65">
        <v>2070</v>
      </c>
      <c r="D43" s="85">
        <v>2375.9</v>
      </c>
      <c r="E43" s="40">
        <f t="shared" si="0"/>
        <v>114.77777777777777</v>
      </c>
    </row>
    <row r="44" spans="1:5" s="52" customFormat="1" ht="15.75" customHeight="1">
      <c r="A44" s="13" t="s">
        <v>12</v>
      </c>
      <c r="B44" s="17" t="s">
        <v>133</v>
      </c>
      <c r="C44" s="64">
        <v>90390</v>
      </c>
      <c r="D44" s="84">
        <f>D45+D46+D47</f>
        <v>113758.50200000001</v>
      </c>
      <c r="E44" s="47">
        <f t="shared" si="0"/>
        <v>125.85297267396838</v>
      </c>
    </row>
    <row r="45" spans="1:5" ht="26.25" customHeight="1">
      <c r="A45" s="20" t="s">
        <v>134</v>
      </c>
      <c r="B45" s="16" t="s">
        <v>135</v>
      </c>
      <c r="C45" s="65">
        <v>7040</v>
      </c>
      <c r="D45" s="85">
        <v>9458.414</v>
      </c>
      <c r="E45" s="40">
        <f t="shared" si="0"/>
        <v>134.35247159090912</v>
      </c>
    </row>
    <row r="46" spans="1:7" ht="63" customHeight="1">
      <c r="A46" s="21" t="s">
        <v>136</v>
      </c>
      <c r="B46" s="16" t="s">
        <v>164</v>
      </c>
      <c r="C46" s="65">
        <v>32350</v>
      </c>
      <c r="D46" s="85">
        <v>50333.446</v>
      </c>
      <c r="E46" s="40">
        <f t="shared" si="0"/>
        <v>155.59025038639876</v>
      </c>
      <c r="G46" s="81"/>
    </row>
    <row r="47" spans="1:5" ht="39" customHeight="1">
      <c r="A47" s="18" t="s">
        <v>137</v>
      </c>
      <c r="B47" s="55" t="s">
        <v>138</v>
      </c>
      <c r="C47" s="65">
        <v>51000</v>
      </c>
      <c r="D47" s="85">
        <v>53966.642</v>
      </c>
      <c r="E47" s="40">
        <f t="shared" si="0"/>
        <v>105.81694509803921</v>
      </c>
    </row>
    <row r="48" spans="1:5" s="52" customFormat="1" ht="18" customHeight="1">
      <c r="A48" s="13" t="s">
        <v>13</v>
      </c>
      <c r="B48" s="17" t="s">
        <v>195</v>
      </c>
      <c r="C48" s="64">
        <v>15805.9</v>
      </c>
      <c r="D48" s="84">
        <v>17578.3</v>
      </c>
      <c r="E48" s="47">
        <f t="shared" si="0"/>
        <v>111.21353418660121</v>
      </c>
    </row>
    <row r="49" spans="1:5" ht="52.5" customHeight="1">
      <c r="A49" s="15" t="s">
        <v>162</v>
      </c>
      <c r="B49" s="16" t="s">
        <v>167</v>
      </c>
      <c r="C49" s="65">
        <v>42.9</v>
      </c>
      <c r="D49" s="85">
        <v>2038.866</v>
      </c>
      <c r="E49" s="110">
        <f>D49/C49*100</f>
        <v>4752.601398601399</v>
      </c>
    </row>
    <row r="50" spans="1:5" ht="39" customHeight="1">
      <c r="A50" s="15" t="s">
        <v>139</v>
      </c>
      <c r="B50" s="16" t="s">
        <v>140</v>
      </c>
      <c r="C50" s="65">
        <v>15763</v>
      </c>
      <c r="D50" s="85">
        <v>7671.557</v>
      </c>
      <c r="E50" s="40">
        <f t="shared" si="0"/>
        <v>48.66812789443634</v>
      </c>
    </row>
    <row r="51" spans="1:5" s="52" customFormat="1" ht="16.5" customHeight="1">
      <c r="A51" s="13" t="s">
        <v>141</v>
      </c>
      <c r="B51" s="17" t="s">
        <v>142</v>
      </c>
      <c r="C51" s="64">
        <v>24458</v>
      </c>
      <c r="D51" s="84">
        <v>11757.049</v>
      </c>
      <c r="E51" s="47">
        <f t="shared" si="0"/>
        <v>48.070361435930984</v>
      </c>
    </row>
    <row r="52" spans="1:5" s="52" customFormat="1" ht="27" customHeight="1">
      <c r="A52" s="13" t="s">
        <v>189</v>
      </c>
      <c r="B52" s="17" t="s">
        <v>190</v>
      </c>
      <c r="C52" s="64"/>
      <c r="D52" s="84">
        <v>16</v>
      </c>
      <c r="E52" s="47"/>
    </row>
    <row r="53" spans="1:5" s="52" customFormat="1" ht="15.75" customHeight="1">
      <c r="A53" s="13" t="s">
        <v>191</v>
      </c>
      <c r="B53" s="17" t="s">
        <v>192</v>
      </c>
      <c r="C53" s="64"/>
      <c r="D53" s="84">
        <v>-1.7</v>
      </c>
      <c r="E53" s="47"/>
    </row>
    <row r="54" spans="1:5" s="61" customFormat="1" ht="15" customHeight="1">
      <c r="A54" s="60"/>
      <c r="B54" s="68" t="s">
        <v>143</v>
      </c>
      <c r="C54" s="101">
        <v>346753.9</v>
      </c>
      <c r="D54" s="84">
        <f>D33+D40+D42+D44+D48+D51+D52+D53</f>
        <v>334996.843</v>
      </c>
      <c r="E54" s="102">
        <f t="shared" si="0"/>
        <v>96.60939444372507</v>
      </c>
    </row>
    <row r="55" spans="1:5" s="52" customFormat="1" ht="18" customHeight="1">
      <c r="A55" s="73" t="s">
        <v>14</v>
      </c>
      <c r="B55" s="86" t="s">
        <v>183</v>
      </c>
      <c r="C55" s="100">
        <f>C56+C57+C58+C59</f>
        <v>705324.6</v>
      </c>
      <c r="D55" s="111">
        <f>D56+D57+D58+D59</f>
        <v>696181.64</v>
      </c>
      <c r="E55" s="46">
        <f t="shared" si="0"/>
        <v>98.70372308012509</v>
      </c>
    </row>
    <row r="56" spans="1:5" ht="26.25" customHeight="1">
      <c r="A56" s="15" t="s">
        <v>144</v>
      </c>
      <c r="B56" s="62" t="s">
        <v>145</v>
      </c>
      <c r="C56" s="65">
        <v>20</v>
      </c>
      <c r="D56" s="85">
        <v>20</v>
      </c>
      <c r="E56" s="40">
        <f t="shared" si="0"/>
        <v>100</v>
      </c>
    </row>
    <row r="57" spans="1:5" ht="24.75" customHeight="1">
      <c r="A57" s="15" t="s">
        <v>146</v>
      </c>
      <c r="B57" s="58" t="s">
        <v>193</v>
      </c>
      <c r="C57" s="65">
        <v>34877</v>
      </c>
      <c r="D57" s="85">
        <v>33494.01</v>
      </c>
      <c r="E57" s="40">
        <f t="shared" si="0"/>
        <v>96.0346646787281</v>
      </c>
    </row>
    <row r="58" spans="1:5" ht="24.75" customHeight="1">
      <c r="A58" s="18" t="s">
        <v>98</v>
      </c>
      <c r="B58" s="55" t="s">
        <v>194</v>
      </c>
      <c r="C58" s="65">
        <v>667260</v>
      </c>
      <c r="D58" s="85">
        <v>661277.36</v>
      </c>
      <c r="E58" s="40">
        <f t="shared" si="0"/>
        <v>99.1034019722447</v>
      </c>
    </row>
    <row r="59" spans="1:5" ht="16.5" customHeight="1">
      <c r="A59" s="18" t="s">
        <v>147</v>
      </c>
      <c r="B59" s="55" t="s">
        <v>100</v>
      </c>
      <c r="C59" s="65">
        <v>3167.6</v>
      </c>
      <c r="D59" s="85">
        <v>1390.27</v>
      </c>
      <c r="E59" s="40">
        <f t="shared" si="0"/>
        <v>43.890327061497665</v>
      </c>
    </row>
    <row r="60" spans="1:5" s="52" customFormat="1" ht="27" customHeight="1">
      <c r="A60" s="107" t="s">
        <v>15</v>
      </c>
      <c r="B60" s="86" t="s">
        <v>184</v>
      </c>
      <c r="C60" s="108">
        <v>919455.3</v>
      </c>
      <c r="D60" s="109">
        <v>634227.64</v>
      </c>
      <c r="E60" s="46">
        <f t="shared" si="0"/>
        <v>68.97862680219473</v>
      </c>
    </row>
    <row r="61" spans="1:5" s="53" customFormat="1" ht="20.25" customHeight="1">
      <c r="A61" s="103" t="s">
        <v>148</v>
      </c>
      <c r="B61" s="104" t="s">
        <v>149</v>
      </c>
      <c r="C61" s="105">
        <f>C13+C55+C60</f>
        <v>2838331.8</v>
      </c>
      <c r="D61" s="105">
        <f>D13+D55+D60</f>
        <v>2533393.48</v>
      </c>
      <c r="E61" s="106">
        <f t="shared" si="0"/>
        <v>89.25642449554347</v>
      </c>
    </row>
    <row r="62" spans="1:5" ht="18.75" customHeight="1">
      <c r="A62" s="66"/>
      <c r="B62" s="69" t="s">
        <v>196</v>
      </c>
      <c r="C62" s="67"/>
      <c r="D62" s="87"/>
      <c r="E62" s="40"/>
    </row>
    <row r="63" spans="1:5" ht="18" customHeight="1">
      <c r="A63" s="9" t="s">
        <v>72</v>
      </c>
      <c r="B63" s="71" t="s">
        <v>73</v>
      </c>
      <c r="C63" s="72">
        <f>SUM(C64:C70)</f>
        <v>123752.4</v>
      </c>
      <c r="D63" s="72">
        <f>SUM(D64:D70)</f>
        <v>118106.59999999999</v>
      </c>
      <c r="E63" s="46">
        <f>D63/C63*100</f>
        <v>95.4378258522663</v>
      </c>
    </row>
    <row r="64" spans="1:5" ht="25.5">
      <c r="A64" s="10" t="s">
        <v>60</v>
      </c>
      <c r="B64" s="30" t="s">
        <v>71</v>
      </c>
      <c r="C64" s="67">
        <v>1394.8</v>
      </c>
      <c r="D64" s="88">
        <v>1394.8</v>
      </c>
      <c r="E64" s="40">
        <f aca="true" t="shared" si="1" ref="E64:E108">D64/C64*100</f>
        <v>100</v>
      </c>
    </row>
    <row r="65" spans="1:5" ht="30.75" customHeight="1">
      <c r="A65" s="10" t="s">
        <v>69</v>
      </c>
      <c r="B65" s="30" t="s">
        <v>70</v>
      </c>
      <c r="C65" s="67">
        <v>2877</v>
      </c>
      <c r="D65" s="88">
        <v>2278</v>
      </c>
      <c r="E65" s="40">
        <f t="shared" si="1"/>
        <v>79.1797010775113</v>
      </c>
    </row>
    <row r="66" spans="1:5" ht="39.75" customHeight="1">
      <c r="A66" s="10" t="s">
        <v>68</v>
      </c>
      <c r="B66" s="30" t="s">
        <v>101</v>
      </c>
      <c r="C66" s="67">
        <v>65735.2</v>
      </c>
      <c r="D66" s="88">
        <v>65482.8</v>
      </c>
      <c r="E66" s="40">
        <f t="shared" si="1"/>
        <v>99.61603524443525</v>
      </c>
    </row>
    <row r="67" spans="1:5" ht="15.75" customHeight="1">
      <c r="A67" s="10" t="s">
        <v>151</v>
      </c>
      <c r="B67" s="30" t="s">
        <v>152</v>
      </c>
      <c r="C67" s="67">
        <v>59.2</v>
      </c>
      <c r="D67" s="88">
        <v>14.4</v>
      </c>
      <c r="E67" s="40">
        <f t="shared" si="1"/>
        <v>24.324324324324323</v>
      </c>
    </row>
    <row r="68" spans="1:5" ht="39.75" customHeight="1">
      <c r="A68" s="10" t="s">
        <v>156</v>
      </c>
      <c r="B68" s="70" t="s">
        <v>157</v>
      </c>
      <c r="C68" s="67">
        <v>5983</v>
      </c>
      <c r="D68" s="88">
        <v>5967.7</v>
      </c>
      <c r="E68" s="40">
        <f t="shared" si="1"/>
        <v>99.74427544710012</v>
      </c>
    </row>
    <row r="69" spans="1:5" ht="21" customHeight="1">
      <c r="A69" s="10" t="s">
        <v>77</v>
      </c>
      <c r="B69" s="30" t="s">
        <v>67</v>
      </c>
      <c r="C69" s="67">
        <v>21440</v>
      </c>
      <c r="D69" s="88">
        <v>18698.1</v>
      </c>
      <c r="E69" s="40">
        <f t="shared" si="1"/>
        <v>87.21128731343283</v>
      </c>
    </row>
    <row r="70" spans="1:5" ht="16.5" customHeight="1">
      <c r="A70" s="10" t="s">
        <v>78</v>
      </c>
      <c r="B70" s="30" t="s">
        <v>66</v>
      </c>
      <c r="C70" s="67">
        <v>26263.2</v>
      </c>
      <c r="D70" s="88">
        <v>24270.8</v>
      </c>
      <c r="E70" s="40">
        <f t="shared" si="1"/>
        <v>92.41371957720308</v>
      </c>
    </row>
    <row r="71" spans="1:5" ht="15.75" customHeight="1">
      <c r="A71" s="9" t="s">
        <v>63</v>
      </c>
      <c r="B71" s="71" t="s">
        <v>64</v>
      </c>
      <c r="C71" s="72">
        <f>SUM(C72:C72)</f>
        <v>65.5</v>
      </c>
      <c r="D71" s="72">
        <f>SUM(D72:D72)</f>
        <v>64.6</v>
      </c>
      <c r="E71" s="46">
        <f t="shared" si="1"/>
        <v>98.62595419847328</v>
      </c>
    </row>
    <row r="72" spans="1:5" ht="19.5" customHeight="1">
      <c r="A72" s="10" t="s">
        <v>79</v>
      </c>
      <c r="B72" s="30" t="s">
        <v>65</v>
      </c>
      <c r="C72" s="67">
        <v>65.5</v>
      </c>
      <c r="D72" s="88">
        <v>64.6</v>
      </c>
      <c r="E72" s="40">
        <f t="shared" si="1"/>
        <v>98.62595419847328</v>
      </c>
    </row>
    <row r="73" spans="1:5" ht="24" customHeight="1">
      <c r="A73" s="9" t="s">
        <v>16</v>
      </c>
      <c r="B73" s="71" t="s">
        <v>17</v>
      </c>
      <c r="C73" s="72">
        <f>SUM(C74:C76)</f>
        <v>23296.149999999998</v>
      </c>
      <c r="D73" s="72">
        <f>SUM(D74:D76)</f>
        <v>21249.9</v>
      </c>
      <c r="E73" s="46">
        <f t="shared" si="1"/>
        <v>91.21635978477131</v>
      </c>
    </row>
    <row r="74" spans="1:5" ht="18" customHeight="1">
      <c r="A74" s="10" t="s">
        <v>18</v>
      </c>
      <c r="B74" s="30" t="s">
        <v>19</v>
      </c>
      <c r="C74" s="67">
        <v>13863.3</v>
      </c>
      <c r="D74" s="88">
        <v>12075.1</v>
      </c>
      <c r="E74" s="40">
        <f t="shared" si="1"/>
        <v>87.10119524211409</v>
      </c>
    </row>
    <row r="75" spans="1:5" ht="29.25" customHeight="1">
      <c r="A75" s="10" t="s">
        <v>20</v>
      </c>
      <c r="B75" s="30" t="s">
        <v>21</v>
      </c>
      <c r="C75" s="67">
        <v>9232.65</v>
      </c>
      <c r="D75" s="88">
        <v>8974.6</v>
      </c>
      <c r="E75" s="40">
        <f t="shared" si="1"/>
        <v>97.20502780891728</v>
      </c>
    </row>
    <row r="76" spans="1:5" ht="25.5">
      <c r="A76" s="10" t="s">
        <v>81</v>
      </c>
      <c r="B76" s="30" t="s">
        <v>80</v>
      </c>
      <c r="C76" s="67">
        <v>200.2</v>
      </c>
      <c r="D76" s="88">
        <v>200.2</v>
      </c>
      <c r="E76" s="40">
        <f t="shared" si="1"/>
        <v>100</v>
      </c>
    </row>
    <row r="77" spans="1:5" ht="12.75">
      <c r="A77" s="9" t="s">
        <v>22</v>
      </c>
      <c r="B77" s="71" t="s">
        <v>23</v>
      </c>
      <c r="C77" s="72">
        <f>SUM(C78:C80)</f>
        <v>93953.40000000001</v>
      </c>
      <c r="D77" s="72">
        <f>SUM(D78:D80)</f>
        <v>88547.3</v>
      </c>
      <c r="E77" s="46">
        <f t="shared" si="1"/>
        <v>94.24597726106771</v>
      </c>
    </row>
    <row r="78" spans="1:5" ht="12.75">
      <c r="A78" s="10" t="s">
        <v>154</v>
      </c>
      <c r="B78" s="25" t="s">
        <v>155</v>
      </c>
      <c r="C78" s="32">
        <v>5003.3</v>
      </c>
      <c r="D78" s="89">
        <v>3984.8</v>
      </c>
      <c r="E78" s="40">
        <f t="shared" si="1"/>
        <v>79.64343533268044</v>
      </c>
    </row>
    <row r="79" spans="1:5" ht="16.5" customHeight="1">
      <c r="A79" s="10" t="s">
        <v>82</v>
      </c>
      <c r="B79" s="11" t="s">
        <v>83</v>
      </c>
      <c r="C79" s="32">
        <v>86658.3</v>
      </c>
      <c r="D79" s="89">
        <v>82366.5</v>
      </c>
      <c r="E79" s="40">
        <f t="shared" si="1"/>
        <v>95.0474449648793</v>
      </c>
    </row>
    <row r="80" spans="1:5" ht="16.5" customHeight="1">
      <c r="A80" s="10" t="s">
        <v>84</v>
      </c>
      <c r="B80" s="11" t="s">
        <v>85</v>
      </c>
      <c r="C80" s="32">
        <v>2291.8</v>
      </c>
      <c r="D80" s="89">
        <v>2196</v>
      </c>
      <c r="E80" s="40">
        <f t="shared" si="1"/>
        <v>95.81987957064315</v>
      </c>
    </row>
    <row r="81" spans="1:5" ht="18" customHeight="1">
      <c r="A81" s="9" t="s">
        <v>24</v>
      </c>
      <c r="B81" s="91" t="s">
        <v>25</v>
      </c>
      <c r="C81" s="92">
        <f>SUM(C82:C85)</f>
        <v>117093</v>
      </c>
      <c r="D81" s="92">
        <f>SUM(D82:D85)</f>
        <v>109538.5</v>
      </c>
      <c r="E81" s="46">
        <f t="shared" si="1"/>
        <v>93.5482906749336</v>
      </c>
    </row>
    <row r="82" spans="1:5" ht="12.75">
      <c r="A82" s="10" t="s">
        <v>26</v>
      </c>
      <c r="B82" s="11" t="s">
        <v>27</v>
      </c>
      <c r="C82" s="32">
        <v>28874</v>
      </c>
      <c r="D82" s="89">
        <v>26957.3</v>
      </c>
      <c r="E82" s="40">
        <f t="shared" si="1"/>
        <v>93.36184802936897</v>
      </c>
    </row>
    <row r="83" spans="1:5" ht="12.75">
      <c r="A83" s="10" t="s">
        <v>28</v>
      </c>
      <c r="B83" s="11" t="s">
        <v>29</v>
      </c>
      <c r="C83" s="32">
        <v>7060</v>
      </c>
      <c r="D83" s="89">
        <v>7060</v>
      </c>
      <c r="E83" s="40">
        <f t="shared" si="1"/>
        <v>100</v>
      </c>
    </row>
    <row r="84" spans="1:5" ht="12.75">
      <c r="A84" s="10" t="s">
        <v>86</v>
      </c>
      <c r="B84" s="11" t="s">
        <v>102</v>
      </c>
      <c r="C84" s="32">
        <v>54657</v>
      </c>
      <c r="D84" s="89">
        <v>50964.7</v>
      </c>
      <c r="E84" s="40">
        <f t="shared" si="1"/>
        <v>93.24459813015716</v>
      </c>
    </row>
    <row r="85" spans="1:5" ht="16.5" customHeight="1">
      <c r="A85" s="10" t="s">
        <v>87</v>
      </c>
      <c r="B85" s="11" t="s">
        <v>103</v>
      </c>
      <c r="C85" s="32">
        <v>26502</v>
      </c>
      <c r="D85" s="89">
        <v>24556.5</v>
      </c>
      <c r="E85" s="40">
        <f t="shared" si="1"/>
        <v>92.65904460040751</v>
      </c>
    </row>
    <row r="86" spans="1:5" ht="18.75" customHeight="1">
      <c r="A86" s="38" t="s">
        <v>74</v>
      </c>
      <c r="B86" s="91" t="s">
        <v>75</v>
      </c>
      <c r="C86" s="92">
        <f>SUM(C87:C87)</f>
        <v>1311.7</v>
      </c>
      <c r="D86" s="92">
        <f>SUM(D87:D87)</f>
        <v>1311.7</v>
      </c>
      <c r="E86" s="46">
        <f t="shared" si="1"/>
        <v>100</v>
      </c>
    </row>
    <row r="87" spans="1:5" ht="16.5" customHeight="1">
      <c r="A87" s="10" t="s">
        <v>99</v>
      </c>
      <c r="B87" s="11" t="s">
        <v>76</v>
      </c>
      <c r="C87" s="32">
        <v>1311.7</v>
      </c>
      <c r="D87" s="89">
        <v>1311.7</v>
      </c>
      <c r="E87" s="40">
        <f t="shared" si="1"/>
        <v>100</v>
      </c>
    </row>
    <row r="88" spans="1:5" ht="18" customHeight="1">
      <c r="A88" s="9" t="s">
        <v>30</v>
      </c>
      <c r="B88" s="71" t="s">
        <v>31</v>
      </c>
      <c r="C88" s="72">
        <f>SUM(C89:C93)</f>
        <v>1307269.5</v>
      </c>
      <c r="D88" s="72">
        <f>SUM(D89:D93)</f>
        <v>1266070.9</v>
      </c>
      <c r="E88" s="46">
        <f t="shared" si="1"/>
        <v>96.84849986938423</v>
      </c>
    </row>
    <row r="89" spans="1:5" ht="12.75">
      <c r="A89" s="10" t="s">
        <v>32</v>
      </c>
      <c r="B89" s="30" t="s">
        <v>33</v>
      </c>
      <c r="C89" s="67">
        <v>406386.3</v>
      </c>
      <c r="D89" s="88">
        <v>391846.7</v>
      </c>
      <c r="E89" s="40">
        <f t="shared" si="1"/>
        <v>96.42222191053193</v>
      </c>
    </row>
    <row r="90" spans="1:5" ht="12.75">
      <c r="A90" s="10" t="s">
        <v>34</v>
      </c>
      <c r="B90" s="30" t="s">
        <v>35</v>
      </c>
      <c r="C90" s="67">
        <v>830904.3</v>
      </c>
      <c r="D90" s="88">
        <v>805828.7</v>
      </c>
      <c r="E90" s="40">
        <f t="shared" si="1"/>
        <v>96.98213139587794</v>
      </c>
    </row>
    <row r="91" spans="1:5" ht="12.75">
      <c r="A91" s="10" t="s">
        <v>36</v>
      </c>
      <c r="B91" s="30" t="s">
        <v>37</v>
      </c>
      <c r="C91" s="67">
        <v>136.2</v>
      </c>
      <c r="D91" s="88">
        <v>135.8</v>
      </c>
      <c r="E91" s="40">
        <f t="shared" si="1"/>
        <v>99.7063142437592</v>
      </c>
    </row>
    <row r="92" spans="1:5" ht="12.75">
      <c r="A92" s="10" t="s">
        <v>38</v>
      </c>
      <c r="B92" s="30" t="s">
        <v>39</v>
      </c>
      <c r="C92" s="67">
        <v>19516.4</v>
      </c>
      <c r="D92" s="88">
        <v>18785.3</v>
      </c>
      <c r="E92" s="40">
        <f t="shared" si="1"/>
        <v>96.25391978028733</v>
      </c>
    </row>
    <row r="93" spans="1:5" ht="16.5" customHeight="1">
      <c r="A93" s="10" t="s">
        <v>40</v>
      </c>
      <c r="B93" s="30" t="s">
        <v>41</v>
      </c>
      <c r="C93" s="67">
        <v>50326.3</v>
      </c>
      <c r="D93" s="88">
        <v>49474.4</v>
      </c>
      <c r="E93" s="40">
        <f t="shared" si="1"/>
        <v>98.30724690668696</v>
      </c>
    </row>
    <row r="94" spans="1:5" ht="17.25" customHeight="1">
      <c r="A94" s="9" t="s">
        <v>42</v>
      </c>
      <c r="B94" s="71" t="s">
        <v>44</v>
      </c>
      <c r="C94" s="72">
        <f>SUM(C95:C96)</f>
        <v>61771.2</v>
      </c>
      <c r="D94" s="72">
        <f>SUM(D95:D96)</f>
        <v>60582.9</v>
      </c>
      <c r="E94" s="46">
        <f t="shared" si="1"/>
        <v>98.07628797886395</v>
      </c>
    </row>
    <row r="95" spans="1:5" ht="12.75">
      <c r="A95" s="10" t="s">
        <v>43</v>
      </c>
      <c r="B95" s="30" t="s">
        <v>44</v>
      </c>
      <c r="C95" s="67">
        <v>55017.5</v>
      </c>
      <c r="D95" s="88">
        <v>53897.6</v>
      </c>
      <c r="E95" s="40">
        <f t="shared" si="1"/>
        <v>97.96446585177443</v>
      </c>
    </row>
    <row r="96" spans="1:5" ht="25.5" customHeight="1">
      <c r="A96" s="10" t="s">
        <v>45</v>
      </c>
      <c r="B96" s="30" t="s">
        <v>46</v>
      </c>
      <c r="C96" s="67">
        <v>6753.7</v>
      </c>
      <c r="D96" s="88">
        <v>6685.3</v>
      </c>
      <c r="E96" s="40">
        <f t="shared" si="1"/>
        <v>98.98722181915099</v>
      </c>
    </row>
    <row r="97" spans="1:5" ht="18" customHeight="1">
      <c r="A97" s="9" t="s">
        <v>47</v>
      </c>
      <c r="B97" s="71" t="s">
        <v>48</v>
      </c>
      <c r="C97" s="72">
        <f>SUM(C98:C103)</f>
        <v>1107580.7999999998</v>
      </c>
      <c r="D97" s="72">
        <f>SUM(D98:D103)</f>
        <v>870352.7</v>
      </c>
      <c r="E97" s="46">
        <f t="shared" si="1"/>
        <v>78.58141816831784</v>
      </c>
    </row>
    <row r="98" spans="1:5" ht="12.75">
      <c r="A98" s="10" t="s">
        <v>49</v>
      </c>
      <c r="B98" s="30" t="s">
        <v>88</v>
      </c>
      <c r="C98" s="67">
        <v>572377.9</v>
      </c>
      <c r="D98" s="88">
        <v>441551.4</v>
      </c>
      <c r="E98" s="40">
        <f t="shared" si="1"/>
        <v>77.14333484923161</v>
      </c>
    </row>
    <row r="99" spans="1:5" ht="12.75">
      <c r="A99" s="10" t="s">
        <v>50</v>
      </c>
      <c r="B99" s="30" t="s">
        <v>89</v>
      </c>
      <c r="C99" s="67">
        <v>388120.9</v>
      </c>
      <c r="D99" s="88">
        <v>295039.8</v>
      </c>
      <c r="E99" s="40">
        <f t="shared" si="1"/>
        <v>76.01749867116148</v>
      </c>
    </row>
    <row r="100" spans="1:5" ht="12.75">
      <c r="A100" s="10" t="s">
        <v>158</v>
      </c>
      <c r="B100" s="26" t="s">
        <v>159</v>
      </c>
      <c r="C100" s="67">
        <v>19671.7</v>
      </c>
      <c r="D100" s="88">
        <v>9415.4</v>
      </c>
      <c r="E100" s="40">
        <f t="shared" si="1"/>
        <v>47.862665656755645</v>
      </c>
    </row>
    <row r="101" spans="1:5" ht="16.5" customHeight="1">
      <c r="A101" s="10" t="s">
        <v>51</v>
      </c>
      <c r="B101" s="30" t="s">
        <v>90</v>
      </c>
      <c r="C101" s="67">
        <v>44020.9</v>
      </c>
      <c r="D101" s="88">
        <v>44015</v>
      </c>
      <c r="E101" s="40">
        <f t="shared" si="1"/>
        <v>99.98659727538511</v>
      </c>
    </row>
    <row r="102" spans="1:5" ht="16.5" customHeight="1">
      <c r="A102" s="10" t="s">
        <v>91</v>
      </c>
      <c r="B102" s="30" t="s">
        <v>92</v>
      </c>
      <c r="C102" s="67">
        <v>73582</v>
      </c>
      <c r="D102" s="88">
        <v>70704</v>
      </c>
      <c r="E102" s="40">
        <f t="shared" si="1"/>
        <v>96.08871734935175</v>
      </c>
    </row>
    <row r="103" spans="1:5" ht="27" customHeight="1">
      <c r="A103" s="10" t="s">
        <v>93</v>
      </c>
      <c r="B103" s="30" t="s">
        <v>94</v>
      </c>
      <c r="C103" s="67">
        <v>9807.4</v>
      </c>
      <c r="D103" s="88">
        <v>9627.1</v>
      </c>
      <c r="E103" s="40">
        <f t="shared" si="1"/>
        <v>98.16159226706365</v>
      </c>
    </row>
    <row r="104" spans="1:5" ht="18" customHeight="1">
      <c r="A104" s="9" t="s">
        <v>52</v>
      </c>
      <c r="B104" s="71" t="s">
        <v>53</v>
      </c>
      <c r="C104" s="72">
        <f>SUM(C105:C107)</f>
        <v>116573.79999999999</v>
      </c>
      <c r="D104" s="72">
        <f>SUM(D105:D107)</f>
        <v>109777.5</v>
      </c>
      <c r="E104" s="46">
        <f t="shared" si="1"/>
        <v>94.16995928759293</v>
      </c>
    </row>
    <row r="105" spans="1:5" ht="12.75">
      <c r="A105" s="10" t="s">
        <v>54</v>
      </c>
      <c r="B105" s="30" t="s">
        <v>55</v>
      </c>
      <c r="C105" s="67">
        <v>1235</v>
      </c>
      <c r="D105" s="88">
        <v>1109.2</v>
      </c>
      <c r="E105" s="40">
        <f t="shared" si="1"/>
        <v>89.81376518218623</v>
      </c>
    </row>
    <row r="106" spans="1:5" ht="12.75">
      <c r="A106" s="10" t="s">
        <v>61</v>
      </c>
      <c r="B106" s="30" t="s">
        <v>62</v>
      </c>
      <c r="C106" s="67">
        <v>98203.9</v>
      </c>
      <c r="D106" s="88">
        <v>93873.5</v>
      </c>
      <c r="E106" s="40">
        <f t="shared" si="1"/>
        <v>95.5903991593002</v>
      </c>
    </row>
    <row r="107" spans="1:5" ht="12.75">
      <c r="A107" s="12" t="s">
        <v>56</v>
      </c>
      <c r="B107" s="31" t="s">
        <v>95</v>
      </c>
      <c r="C107" s="93">
        <v>17134.9</v>
      </c>
      <c r="D107" s="94">
        <v>14794.8</v>
      </c>
      <c r="E107" s="63">
        <f t="shared" si="1"/>
        <v>86.34307757850934</v>
      </c>
    </row>
    <row r="108" spans="1:5" ht="19.5" customHeight="1">
      <c r="A108" s="95" t="s">
        <v>57</v>
      </c>
      <c r="B108" s="96" t="s">
        <v>58</v>
      </c>
      <c r="C108" s="97">
        <f>C63+C71+C73+C77+C81+C86+C88+C94+C97+C104</f>
        <v>2952667.4499999993</v>
      </c>
      <c r="D108" s="98">
        <f>D63+D71+D73+D77+D81+D86+D88+D94+D97+D104</f>
        <v>2645602.5999999996</v>
      </c>
      <c r="E108" s="99">
        <f t="shared" si="1"/>
        <v>89.60042554064124</v>
      </c>
    </row>
    <row r="109" ht="12.75">
      <c r="D109" s="90"/>
    </row>
    <row r="110" ht="12.75">
      <c r="D110" s="90"/>
    </row>
    <row r="111" ht="12.75">
      <c r="D111" s="90"/>
    </row>
    <row r="112" ht="12.75">
      <c r="D112" s="90"/>
    </row>
    <row r="113" ht="12.75">
      <c r="D113" s="90"/>
    </row>
    <row r="114" ht="12.75">
      <c r="D114" s="81"/>
    </row>
    <row r="115" ht="12.75">
      <c r="D115" s="81"/>
    </row>
    <row r="116" ht="12.75">
      <c r="D116" s="81"/>
    </row>
    <row r="117" ht="12.75">
      <c r="D117" s="81"/>
    </row>
  </sheetData>
  <sheetProtection/>
  <mergeCells count="1">
    <mergeCell ref="A8:E8"/>
  </mergeCells>
  <printOptions horizontalCentered="1"/>
  <pageMargins left="0.3937007874015748" right="0.2755905511811024" top="0.1968503937007874" bottom="0.3937007874015748" header="0.1968503937007874" footer="0.15748031496062992"/>
  <pageSetup fitToHeight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2010-06-28T11:18:51Z</cp:lastPrinted>
  <dcterms:created xsi:type="dcterms:W3CDTF">2000-03-06T12:32:30Z</dcterms:created>
  <dcterms:modified xsi:type="dcterms:W3CDTF">2018-02-16T11:52:42Z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