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ЕССА-СЛУЖБА\ДОКУМЕНТЫ ОТДЕЛОВ\ЖКХ, благоустройство\МПА-2021\Постановление от 29.11.2021 № 893_11\"/>
    </mc:Choice>
  </mc:AlternateContent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Area" localSheetId="0">Лист1!$A$1:$BF$59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S13" i="1"/>
  <c r="AY10" i="1"/>
  <c r="BE13" i="1" l="1"/>
  <c r="BD13" i="1"/>
  <c r="BC13" i="1"/>
  <c r="BE14" i="1"/>
  <c r="BD14" i="1"/>
  <c r="BC14" i="1"/>
  <c r="BE52" i="1"/>
  <c r="BD52" i="1"/>
  <c r="BC52" i="1"/>
  <c r="S54" i="1" l="1"/>
  <c r="S53" i="1"/>
  <c r="BF52" i="1" l="1"/>
  <c r="BB52" i="1"/>
  <c r="AZ52" i="1"/>
  <c r="AW14" i="1"/>
  <c r="AN14" i="1"/>
  <c r="AN52" i="1"/>
  <c r="AE14" i="1"/>
  <c r="AE52" i="1"/>
  <c r="N15" i="1"/>
  <c r="AK54" i="1"/>
  <c r="AK53" i="1"/>
  <c r="AH54" i="1"/>
  <c r="AH53" i="1"/>
  <c r="AH15" i="1"/>
  <c r="AK15" i="1"/>
  <c r="AH16" i="1"/>
  <c r="AK16" i="1"/>
  <c r="AH17" i="1"/>
  <c r="AK17" i="1"/>
  <c r="AH18" i="1"/>
  <c r="AK18" i="1"/>
  <c r="AH19" i="1"/>
  <c r="AK19" i="1"/>
  <c r="AH20" i="1"/>
  <c r="AK20" i="1"/>
  <c r="AH21" i="1"/>
  <c r="AK21" i="1"/>
  <c r="AH22" i="1"/>
  <c r="AK22" i="1"/>
  <c r="AH23" i="1"/>
  <c r="AK23" i="1"/>
  <c r="AH24" i="1"/>
  <c r="AK24" i="1"/>
  <c r="AH25" i="1"/>
  <c r="AK25" i="1"/>
  <c r="AH26" i="1"/>
  <c r="AK26" i="1"/>
  <c r="AH27" i="1"/>
  <c r="AK27" i="1"/>
  <c r="AG28" i="1"/>
  <c r="AH28" i="1"/>
  <c r="AI28" i="1"/>
  <c r="AK28" i="1"/>
  <c r="AH29" i="1"/>
  <c r="AK29" i="1"/>
  <c r="AH30" i="1"/>
  <c r="AK30" i="1"/>
  <c r="AH31" i="1"/>
  <c r="AK31" i="1"/>
  <c r="AH32" i="1"/>
  <c r="AK32" i="1"/>
  <c r="AH33" i="1"/>
  <c r="AK33" i="1"/>
  <c r="AG34" i="1"/>
  <c r="AH34" i="1"/>
  <c r="AI34" i="1"/>
  <c r="AK34" i="1"/>
  <c r="AH35" i="1"/>
  <c r="AK35" i="1"/>
  <c r="AH36" i="1"/>
  <c r="AK36" i="1"/>
  <c r="AH37" i="1"/>
  <c r="AK37" i="1"/>
  <c r="AH38" i="1"/>
  <c r="AK38" i="1"/>
  <c r="AG39" i="1"/>
  <c r="AH39" i="1"/>
  <c r="AI39" i="1"/>
  <c r="AK39" i="1"/>
  <c r="AG40" i="1"/>
  <c r="AH40" i="1"/>
  <c r="AI40" i="1"/>
  <c r="AK40" i="1"/>
  <c r="AG41" i="1"/>
  <c r="AH41" i="1"/>
  <c r="AI41" i="1"/>
  <c r="AK41" i="1"/>
  <c r="AG42" i="1"/>
  <c r="AH42" i="1"/>
  <c r="AI42" i="1"/>
  <c r="AK42" i="1"/>
  <c r="AG43" i="1"/>
  <c r="AH43" i="1"/>
  <c r="AI43" i="1"/>
  <c r="AK43" i="1"/>
  <c r="AG44" i="1"/>
  <c r="AH44" i="1"/>
  <c r="AI44" i="1"/>
  <c r="AK44" i="1"/>
  <c r="AG45" i="1"/>
  <c r="AH45" i="1"/>
  <c r="AI45" i="1"/>
  <c r="AK45" i="1"/>
  <c r="AG46" i="1"/>
  <c r="AH46" i="1"/>
  <c r="AI46" i="1"/>
  <c r="AK46" i="1"/>
  <c r="AH47" i="1"/>
  <c r="AK47" i="1"/>
  <c r="AH48" i="1"/>
  <c r="AK48" i="1"/>
  <c r="AH49" i="1"/>
  <c r="AK49" i="1"/>
  <c r="AH50" i="1"/>
  <c r="AK50" i="1"/>
  <c r="AH51" i="1"/>
  <c r="AK51" i="1"/>
  <c r="V53" i="1"/>
  <c r="X53" i="1"/>
  <c r="Y53" i="1"/>
  <c r="Z53" i="1"/>
  <c r="V54" i="1"/>
  <c r="X54" i="1"/>
  <c r="Y54" i="1"/>
  <c r="Z54" i="1"/>
  <c r="V15" i="1"/>
  <c r="Y15" i="1"/>
  <c r="V16" i="1"/>
  <c r="X16" i="1"/>
  <c r="Y16" i="1"/>
  <c r="Z16" i="1"/>
  <c r="V17" i="1"/>
  <c r="X17" i="1"/>
  <c r="Y17" i="1"/>
  <c r="Z17" i="1"/>
  <c r="V18" i="1"/>
  <c r="X18" i="1"/>
  <c r="Y18" i="1"/>
  <c r="Z18" i="1"/>
  <c r="V19" i="1"/>
  <c r="X19" i="1"/>
  <c r="Y19" i="1"/>
  <c r="Z19" i="1"/>
  <c r="V20" i="1"/>
  <c r="X20" i="1"/>
  <c r="Y20" i="1"/>
  <c r="Z20" i="1"/>
  <c r="V21" i="1"/>
  <c r="X21" i="1"/>
  <c r="Y21" i="1"/>
  <c r="Z21" i="1"/>
  <c r="V22" i="1"/>
  <c r="X22" i="1"/>
  <c r="Y22" i="1"/>
  <c r="Z22" i="1"/>
  <c r="U23" i="1"/>
  <c r="V23" i="1"/>
  <c r="W23" i="1"/>
  <c r="Y23" i="1"/>
  <c r="U24" i="1"/>
  <c r="V24" i="1"/>
  <c r="W24" i="1"/>
  <c r="Y24" i="1"/>
  <c r="U25" i="1"/>
  <c r="V25" i="1"/>
  <c r="W25" i="1"/>
  <c r="Y25" i="1"/>
  <c r="V26" i="1"/>
  <c r="X26" i="1"/>
  <c r="Y26" i="1"/>
  <c r="Z26" i="1"/>
  <c r="V27" i="1"/>
  <c r="X27" i="1"/>
  <c r="Y27" i="1"/>
  <c r="Z27" i="1"/>
  <c r="V28" i="1"/>
  <c r="X28" i="1"/>
  <c r="Y28" i="1"/>
  <c r="Z28" i="1"/>
  <c r="V29" i="1"/>
  <c r="X29" i="1"/>
  <c r="Y29" i="1"/>
  <c r="Z29" i="1"/>
  <c r="V30" i="1"/>
  <c r="X30" i="1"/>
  <c r="Y30" i="1"/>
  <c r="Z30" i="1"/>
  <c r="V31" i="1"/>
  <c r="X31" i="1"/>
  <c r="Y31" i="1"/>
  <c r="Z31" i="1"/>
  <c r="V32" i="1"/>
  <c r="X32" i="1"/>
  <c r="Y32" i="1"/>
  <c r="Z32" i="1"/>
  <c r="V33" i="1"/>
  <c r="X33" i="1"/>
  <c r="Y33" i="1"/>
  <c r="Z33" i="1"/>
  <c r="V34" i="1"/>
  <c r="X34" i="1"/>
  <c r="Y34" i="1"/>
  <c r="Z34" i="1"/>
  <c r="U35" i="1"/>
  <c r="V35" i="1"/>
  <c r="W35" i="1"/>
  <c r="Y35" i="1"/>
  <c r="U36" i="1"/>
  <c r="V36" i="1"/>
  <c r="W36" i="1"/>
  <c r="Y36" i="1"/>
  <c r="V37" i="1"/>
  <c r="X37" i="1"/>
  <c r="Y37" i="1"/>
  <c r="Z37" i="1"/>
  <c r="V38" i="1"/>
  <c r="X38" i="1"/>
  <c r="Y38" i="1"/>
  <c r="Z38" i="1"/>
  <c r="V39" i="1"/>
  <c r="X39" i="1"/>
  <c r="Y39" i="1"/>
  <c r="Z39" i="1"/>
  <c r="V40" i="1"/>
  <c r="X40" i="1"/>
  <c r="Y40" i="1"/>
  <c r="Z40" i="1"/>
  <c r="V41" i="1"/>
  <c r="X41" i="1"/>
  <c r="Y41" i="1"/>
  <c r="Z41" i="1"/>
  <c r="V42" i="1"/>
  <c r="X42" i="1"/>
  <c r="Y42" i="1"/>
  <c r="Z42" i="1"/>
  <c r="V43" i="1"/>
  <c r="X43" i="1"/>
  <c r="Y43" i="1"/>
  <c r="Z43" i="1"/>
  <c r="V44" i="1"/>
  <c r="X44" i="1"/>
  <c r="Y44" i="1"/>
  <c r="Z44" i="1"/>
  <c r="V45" i="1"/>
  <c r="X45" i="1"/>
  <c r="Y45" i="1"/>
  <c r="Z45" i="1"/>
  <c r="V46" i="1"/>
  <c r="X46" i="1"/>
  <c r="Y46" i="1"/>
  <c r="Z46" i="1"/>
  <c r="V47" i="1"/>
  <c r="X47" i="1"/>
  <c r="Y47" i="1"/>
  <c r="Z47" i="1"/>
  <c r="U48" i="1"/>
  <c r="V48" i="1"/>
  <c r="W48" i="1"/>
  <c r="Y48" i="1"/>
  <c r="U49" i="1"/>
  <c r="V49" i="1"/>
  <c r="W49" i="1"/>
  <c r="Y49" i="1"/>
  <c r="U50" i="1"/>
  <c r="V50" i="1"/>
  <c r="W50" i="1"/>
  <c r="Y50" i="1"/>
  <c r="U51" i="1"/>
  <c r="V51" i="1"/>
  <c r="W51" i="1"/>
  <c r="Y51" i="1"/>
  <c r="T16" i="1"/>
  <c r="T15" i="1"/>
  <c r="R15" i="1"/>
  <c r="R16" i="1"/>
  <c r="S16" i="1"/>
  <c r="S17" i="1"/>
  <c r="S18" i="1"/>
  <c r="S19" i="1"/>
  <c r="S20" i="1"/>
  <c r="S21" i="1"/>
  <c r="S22" i="1"/>
  <c r="S23" i="1"/>
  <c r="S24" i="1"/>
  <c r="S25" i="1"/>
  <c r="R26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AZ10" i="1"/>
  <c r="BA10" i="1"/>
  <c r="Y14" i="1" l="1"/>
  <c r="Y13" i="1" s="1"/>
  <c r="AH14" i="1"/>
  <c r="AW52" i="1"/>
  <c r="AK52" i="1"/>
  <c r="AH52" i="1"/>
  <c r="V52" i="1"/>
  <c r="S52" i="1"/>
  <c r="V13" i="1" l="1"/>
  <c r="AM52" i="1"/>
  <c r="AD52" i="1"/>
  <c r="X52" i="1"/>
  <c r="AW13" i="1"/>
  <c r="AV13" i="1"/>
  <c r="AM14" i="1"/>
  <c r="AM13" i="1" s="1"/>
  <c r="AK14" i="1"/>
  <c r="AK13" i="1" s="1"/>
  <c r="AH13" i="1"/>
  <c r="AG14" i="1"/>
  <c r="AG13" i="1" s="1"/>
  <c r="AE13" i="1"/>
  <c r="AD14" i="1"/>
  <c r="X14" i="1"/>
  <c r="U14" i="1"/>
  <c r="U13" i="1" s="1"/>
  <c r="R13" i="1"/>
  <c r="X13" i="1" l="1"/>
  <c r="AN13" i="1"/>
  <c r="AD13" i="1"/>
  <c r="N53" i="1"/>
</calcChain>
</file>

<file path=xl/sharedStrings.xml><?xml version="1.0" encoding="utf-8"?>
<sst xmlns="http://schemas.openxmlformats.org/spreadsheetml/2006/main" count="352" uniqueCount="166">
  <si>
    <t>№ п\п</t>
  </si>
  <si>
    <t>Год завершения последнего капитального ремонта</t>
  </si>
  <si>
    <t>кв.м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</si>
  <si>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</si>
  <si>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</si>
  <si>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</si>
  <si>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</si>
  <si>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</si>
  <si>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всего:</t>
  </si>
  <si>
    <t>в том числе: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</si>
  <si>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</si>
  <si>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</si>
  <si>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</si>
  <si>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</si>
  <si>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 xml:space="preserve">ед. </t>
  </si>
  <si>
    <t>чел.</t>
  </si>
  <si>
    <t>ед.</t>
  </si>
  <si>
    <t>Адрес МКД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</si>
  <si>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</si>
  <si>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</si>
  <si>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</si>
  <si>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руб.</t>
  </si>
  <si>
    <t>в том числе жилых помещений, находящихся в муниципальной собственности</t>
  </si>
  <si>
    <t>Вид отремонтированного конструктивного элемента при последнем капитальном ремонте</t>
  </si>
  <si>
    <t>Стоимость работ</t>
  </si>
  <si>
    <t>за счет средств бюджета
Московской области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</si>
  <si>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</si>
  <si>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Виды работ, установленные постановлением Правительства Московской области от 14.03.2017 №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</si>
  <si>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Общая площадь МКД</t>
  </si>
  <si>
    <t>Площадь помещений МКД</t>
  </si>
  <si>
    <t>Количество жителей, зарегистрированных в МКД</t>
  </si>
  <si>
    <t>куб.м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</si>
  <si>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</si>
  <si>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</si>
  <si>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</si>
  <si>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</si>
  <si>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</si>
  <si>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</si>
  <si>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</si>
  <si>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плановая дата завершения работ</t>
  </si>
  <si>
    <t>Утепление фасада</t>
  </si>
  <si>
    <t>Переустройство невентилируемой крыши на вентилируемую крышу</t>
  </si>
  <si>
    <t>Установка узлов управления и регулирования потребления ресурсов</t>
  </si>
  <si>
    <t xml:space="preserve">Устройство выходов на кровлю
</t>
  </si>
  <si>
    <t xml:space="preserve">городской округ Электросталь </t>
  </si>
  <si>
    <t xml:space="preserve">Муниципальный краткосрочный план реализации программы
капитального ремонта общего имущества в многоквартирных домах, расположенных на территории городского округа Электросталь Московской области, на 2020 г.
</t>
  </si>
  <si>
    <t>г. Электросталь, пгт. Ногинск-5, д.26</t>
  </si>
  <si>
    <t>г. Электросталь, пгт. Ногинск-5, д.29</t>
  </si>
  <si>
    <t>г. Электросталь, проезд. Чернышевского, д.17</t>
  </si>
  <si>
    <t>г. Электросталь, ул. Горького, д.18</t>
  </si>
  <si>
    <t>г. Электросталь, ул. Жулябина, д.20а</t>
  </si>
  <si>
    <t>г. Электросталь, ул. Журавлева, д.19 к.2</t>
  </si>
  <si>
    <t>г. Электросталь, ул. Комсомольская, д.4</t>
  </si>
  <si>
    <t>г. Электросталь, ул. Мира, д.20а</t>
  </si>
  <si>
    <t>г. Электросталь, ул. Николаева, д.28</t>
  </si>
  <si>
    <t>г. Электросталь, ул. Николаева, д.30</t>
  </si>
  <si>
    <t>г. Электросталь, ул. Парковая, д.17</t>
  </si>
  <si>
    <t>г. Электросталь, ул. Первомайская, д.26</t>
  </si>
  <si>
    <t>г. Электросталь, ул. Первомайская, д.34/19</t>
  </si>
  <si>
    <t>г. Электросталь, ул. Пушкина, д.25а</t>
  </si>
  <si>
    <t>г. Электросталь, ул. Пушкина, д.36</t>
  </si>
  <si>
    <t>г. Электросталь, ул. Расковой, д.9</t>
  </si>
  <si>
    <t>г. Электросталь, ул. Чернышевского, д.24</t>
  </si>
  <si>
    <t>г. Электросталь, ул. Чернышевского, д.32</t>
  </si>
  <si>
    <t>г. Электросталь, ул. Чернышевского, д.32а</t>
  </si>
  <si>
    <t>г. Электросталь, ул. Чернышевского, д.33</t>
  </si>
  <si>
    <t>г. Электросталь, ул. Чернышевского, д.35</t>
  </si>
  <si>
    <t>г. Электросталь, ул. Чернышевского, д.36</t>
  </si>
  <si>
    <t>г. Электросталь, ул. Чернышевского, д.37</t>
  </si>
  <si>
    <t>г. Электросталь, ул. Чернышевского, д.38</t>
  </si>
  <si>
    <t>г. Электросталь, ул. Чернышевского, д.39</t>
  </si>
  <si>
    <t>г. Электросталь, ул. Чернышевского, д.9а</t>
  </si>
  <si>
    <t>г. Электросталь, ул. Юбилейная, д.11</t>
  </si>
  <si>
    <t>г. Электросталь, ул. Юбилейная, д.1а</t>
  </si>
  <si>
    <t>г. Электросталь, ш. Ногинское, д.16</t>
  </si>
  <si>
    <t>г. Электросталь, ш. Фрязевское, д.50</t>
  </si>
  <si>
    <t>панель</t>
  </si>
  <si>
    <t>ж/бетон блоки</t>
  </si>
  <si>
    <t>кирпич</t>
  </si>
  <si>
    <t>9\12</t>
  </si>
  <si>
    <t>блочные</t>
  </si>
  <si>
    <t>панельный</t>
  </si>
  <si>
    <t>4\5</t>
  </si>
  <si>
    <t>ВИС</t>
  </si>
  <si>
    <t>Лифт</t>
  </si>
  <si>
    <t>ВИС Кровля Фасад</t>
  </si>
  <si>
    <t xml:space="preserve">ВИС Кровля </t>
  </si>
  <si>
    <t>Фасад</t>
  </si>
  <si>
    <t>ВИС Кровля Фасад Отмостка</t>
  </si>
  <si>
    <t>Итого КПР 2020:</t>
  </si>
  <si>
    <t>г. Электросталь, п. Фрязево, ул. Московская, д.4</t>
  </si>
  <si>
    <t>Итого переходящие работы КПР 2014-2016:</t>
  </si>
  <si>
    <t>г. Электросталь, п. Фрязево, ул. Московская, д.2</t>
  </si>
  <si>
    <t>Итого:</t>
  </si>
  <si>
    <t>г. Электросталь, пр-кт. Ленина, д. 28</t>
  </si>
  <si>
    <t>г. Электросталь, пр-кт. Ленина, д. 35/20</t>
  </si>
  <si>
    <t>г. Электросталь, ул. Николаева, д.16а</t>
  </si>
  <si>
    <t>г. Электросталь, ул. Николаева, д.3</t>
  </si>
  <si>
    <t>г. Электросталь, ул. Николаева, д.5</t>
  </si>
  <si>
    <t>Устройство колясочной зоны</t>
  </si>
  <si>
    <t>0,00</t>
  </si>
  <si>
    <t>1 011 987,04</t>
  </si>
  <si>
    <t>1 090 616,15</t>
  </si>
  <si>
    <t>590 968,00</t>
  </si>
  <si>
    <t>5 171 951,92</t>
  </si>
  <si>
    <t>4 211 437,36</t>
  </si>
  <si>
    <t>267 343,73</t>
  </si>
  <si>
    <t>4 806 602,49</t>
  </si>
  <si>
    <t>372 080,50</t>
  </si>
  <si>
    <t>4 843 730,48</t>
  </si>
  <si>
    <t>3 727 180,31</t>
  </si>
  <si>
    <t>1 819 859,88</t>
  </si>
  <si>
    <t>3 736 331,23</t>
  </si>
  <si>
    <t>3 810 163,89</t>
  </si>
  <si>
    <t>2 485 130,47</t>
  </si>
  <si>
    <t>3 838 063,62</t>
  </si>
  <si>
    <t>7 868 118,19</t>
  </si>
  <si>
    <t>2 167 667,07</t>
  </si>
  <si>
    <t>369 033,50</t>
  </si>
  <si>
    <t>30 271 278,96</t>
  </si>
  <si>
    <t>4 100 717,50</t>
  </si>
  <si>
    <t>2 056 641,39</t>
  </si>
  <si>
    <t>1 002 561,93</t>
  </si>
  <si>
    <t>2 918 338,74 + ПСД</t>
  </si>
  <si>
    <t>9 143 856,26 + ПСД</t>
  </si>
  <si>
    <t>7 586 127,13</t>
  </si>
  <si>
    <t>22 390 160,33</t>
  </si>
  <si>
    <t>26 427 456,10</t>
  </si>
  <si>
    <t>3 522 551,23</t>
  </si>
  <si>
    <t>15 117 955,52</t>
  </si>
  <si>
    <t>8 930 497,78</t>
  </si>
  <si>
    <t>8 509 722,51</t>
  </si>
  <si>
    <t>4 142 854,89</t>
  </si>
  <si>
    <t>93 825 711,54 + ПСД</t>
  </si>
  <si>
    <t>4 693 992,82</t>
  </si>
  <si>
    <t>13 807 561,68</t>
  </si>
  <si>
    <t>6 633 313,74</t>
  </si>
  <si>
    <t>13 759 930,98</t>
  </si>
  <si>
    <t>9 537 176,95</t>
  </si>
  <si>
    <t>2 376 161,46</t>
  </si>
  <si>
    <t>4 941 381,36</t>
  </si>
  <si>
    <t>13 858 815,91</t>
  </si>
  <si>
    <t>14 884 162,98</t>
  </si>
  <si>
    <t>3 348 653,14</t>
  </si>
  <si>
    <t>2 500 877,61</t>
  </si>
  <si>
    <t>10 842 500,88</t>
  </si>
  <si>
    <t>8 735 543,72</t>
  </si>
  <si>
    <t>10 780 668,92</t>
  </si>
  <si>
    <t>10 865 521,48</t>
  </si>
  <si>
    <t>9 888 242,45</t>
  </si>
  <si>
    <t>10 905 455,31</t>
  </si>
  <si>
    <t>14 153 176,72</t>
  </si>
  <si>
    <t>9 125 503,11</t>
  </si>
  <si>
    <t>1 401 440,32</t>
  </si>
  <si>
    <t>9 479 311,85</t>
  </si>
  <si>
    <t>21 907 876,51</t>
  </si>
  <si>
    <t>16 993 212,27</t>
  </si>
  <si>
    <t>16 571 419,54</t>
  </si>
  <si>
    <t>9 943 757,84</t>
  </si>
  <si>
    <t>7 103 163,11</t>
  </si>
  <si>
    <t>461 023 758,65+ПСД</t>
  </si>
  <si>
    <t>478 070 679,60+ПСД</t>
  </si>
  <si>
    <t>шлакоблок</t>
  </si>
  <si>
    <t>нет</t>
  </si>
  <si>
    <t>40 443 596,92 +ПСД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</si>
  <si>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
УТВЕРЖДЕН  постановлением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Электросталь Московской области                                                                                                                      29.11.2021 № 893/11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</si>
</sst>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\.mm\.yyyy"/>
    <numFmt numFmtId="166" formatCode="#,##0.0###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 applyFill="0" applyProtection="0"/>
    <xf numFmtId="0" fontId="5" fillId="0" borderId="0"/>
    <xf numFmtId="0" fontId="2" fillId="0" borderId="0"/>
    <xf numFmtId="0" fontId="1" fillId="0" borderId="0"/>
    <xf numFmtId="0" fontId="4" fillId="0" borderId="0" applyFill="0" applyProtection="0"/>
    <xf numFmtId="0" fontId="4" fillId="0" borderId="0" applyFill="0" applyProtection="0"/>
    <xf numFmtId="0" fontId="5" fillId="0" borderId="0" applyFill="0" applyProtection="0"/>
    <xf numFmtId="0" fontId="4" fillId="0" borderId="0" applyFill="0" applyProtection="0"/>
    <xf numFmtId="0" fontId="4" fillId="0" borderId="0" applyFill="0" applyProtection="0"/>
    <xf numFmtId="0" fontId="2" fillId="0" borderId="0"/>
    <xf numFmtId="0" fontId="4" fillId="0" borderId="0" applyFill="0" applyProtection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9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" fontId="12" fillId="0" borderId="2" xfId="0" applyNumberFormat="1" applyFont="1" applyBorder="1" applyAlignment="1">
      <alignment horizontal="center" vertical="center"/>
    </xf>
    <xf numFmtId="0" fontId="8" fillId="4" borderId="0" xfId="0" applyFont="1" applyFill="1"/>
    <xf numFmtId="0" fontId="8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4" borderId="0" xfId="0" applyFont="1" applyFill="1"/>
    <xf numFmtId="0" fontId="13" fillId="0" borderId="0" xfId="6" applyFont="1"/>
    <xf numFmtId="0" fontId="13" fillId="0" borderId="0" xfId="6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49" fontId="13" fillId="0" borderId="0" xfId="6" applyNumberFormat="1" applyFont="1" applyFill="1" applyBorder="1" applyAlignment="1"/>
    <xf numFmtId="0" fontId="15" fillId="0" borderId="0" xfId="6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vertical="center" wrapText="1"/>
    </xf>
    <xf numFmtId="0" fontId="12" fillId="0" borderId="0" xfId="0" applyFont="1" applyAlignment="1"/>
    <xf numFmtId="14" fontId="12" fillId="0" borderId="0" xfId="0" applyNumberFormat="1" applyFont="1" applyAlignment="1"/>
    <xf numFmtId="1" fontId="14" fillId="0" borderId="2" xfId="0" applyNumberFormat="1" applyFont="1" applyFill="1" applyBorder="1" applyAlignment="1" applyProtection="1">
      <alignment horizontal="center" vertical="center" textRotation="90" wrapText="1"/>
    </xf>
    <xf numFmtId="4" fontId="14" fillId="2" borderId="2" xfId="0" applyNumberFormat="1" applyFont="1" applyFill="1" applyBorder="1" applyAlignment="1" applyProtection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center" vertical="center" textRotation="90" wrapText="1"/>
    </xf>
    <xf numFmtId="0" fontId="14" fillId="0" borderId="2" xfId="0" applyFont="1" applyFill="1" applyBorder="1" applyAlignment="1" applyProtection="1">
      <alignment horizontal="center" vertical="center" textRotation="90"/>
    </xf>
    <xf numFmtId="1" fontId="14" fillId="0" borderId="2" xfId="0" applyNumberFormat="1" applyFont="1" applyFill="1" applyBorder="1" applyAlignment="1" applyProtection="1">
      <alignment horizontal="center" vertical="center" textRotation="90"/>
    </xf>
    <xf numFmtId="1" fontId="14" fillId="0" borderId="2" xfId="0" applyNumberFormat="1" applyFont="1" applyFill="1" applyBorder="1" applyAlignment="1" applyProtection="1">
      <alignment horizontal="center" vertical="center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2" fontId="13" fillId="0" borderId="2" xfId="0" applyNumberFormat="1" applyFont="1" applyFill="1" applyBorder="1" applyAlignment="1"/>
    <xf numFmtId="1" fontId="14" fillId="0" borderId="2" xfId="6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14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6" applyFont="1" applyFill="1" applyBorder="1" applyAlignment="1" applyProtection="1">
      <alignment horizontal="center" vertical="center" wrapText="1"/>
    </xf>
    <xf numFmtId="0" fontId="12" fillId="0" borderId="2" xfId="0" applyNumberFormat="1" applyFont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0" fontId="13" fillId="0" borderId="2" xfId="0" applyNumberFormat="1" applyFont="1" applyFill="1" applyBorder="1" applyAlignment="1">
      <alignment horizontal="center" wrapText="1"/>
    </xf>
    <xf numFmtId="0" fontId="14" fillId="0" borderId="2" xfId="6" applyNumberFormat="1" applyFont="1" applyFill="1" applyBorder="1" applyAlignment="1" applyProtection="1">
      <alignment horizontal="center" wrapText="1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/>
    <xf numFmtId="0" fontId="12" fillId="0" borderId="2" xfId="0" applyFont="1" applyBorder="1" applyAlignment="1">
      <alignment horizontal="center"/>
    </xf>
    <xf numFmtId="4" fontId="16" fillId="0" borderId="2" xfId="0" applyNumberFormat="1" applyFont="1" applyFill="1" applyBorder="1" applyAlignment="1" applyProtection="1">
      <alignment horizontal="center" vertical="center" wrapText="1"/>
    </xf>
    <xf numFmtId="14" fontId="16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/>
    <xf numFmtId="2" fontId="14" fillId="4" borderId="3" xfId="6" applyNumberFormat="1" applyFont="1" applyFill="1" applyBorder="1" applyAlignment="1" applyProtection="1">
      <alignment horizontal="center" vertical="top"/>
    </xf>
    <xf numFmtId="2" fontId="14" fillId="4" borderId="2" xfId="6" applyNumberFormat="1" applyFont="1" applyFill="1" applyBorder="1" applyAlignment="1" applyProtection="1">
      <alignment horizontal="center" vertical="top"/>
    </xf>
    <xf numFmtId="2" fontId="14" fillId="4" borderId="11" xfId="6" applyNumberFormat="1" applyFont="1" applyFill="1" applyBorder="1" applyAlignment="1" applyProtection="1">
      <alignment horizontal="center" vertical="top"/>
    </xf>
    <xf numFmtId="0" fontId="12" fillId="4" borderId="2" xfId="0" applyFont="1" applyFill="1" applyBorder="1" applyAlignment="1">
      <alignment vertical="top"/>
    </xf>
    <xf numFmtId="0" fontId="12" fillId="4" borderId="2" xfId="0" applyFont="1" applyFill="1" applyBorder="1" applyAlignment="1"/>
    <xf numFmtId="0" fontId="12" fillId="4" borderId="2" xfId="0" applyFont="1" applyFill="1" applyBorder="1" applyAlignment="1">
      <alignment horizontal="center"/>
    </xf>
    <xf numFmtId="4" fontId="16" fillId="4" borderId="2" xfId="0" applyNumberFormat="1" applyFont="1" applyFill="1" applyBorder="1" applyAlignment="1" applyProtection="1">
      <alignment horizontal="center" vertical="center" wrapText="1"/>
    </xf>
    <xf numFmtId="14" fontId="16" fillId="4" borderId="2" xfId="0" applyNumberFormat="1" applyFont="1" applyFill="1" applyBorder="1" applyAlignment="1" applyProtection="1">
      <alignment horizontal="center" vertical="center" wrapText="1"/>
    </xf>
    <xf numFmtId="2" fontId="16" fillId="4" borderId="2" xfId="0" applyNumberFormat="1" applyFont="1" applyFill="1" applyBorder="1" applyAlignment="1" applyProtection="1">
      <alignment horizontal="center" vertical="center" wrapText="1"/>
    </xf>
    <xf numFmtId="4" fontId="17" fillId="4" borderId="2" xfId="0" applyNumberFormat="1" applyFont="1" applyFill="1" applyBorder="1" applyAlignment="1">
      <alignment horizontal="right"/>
    </xf>
    <xf numFmtId="4" fontId="16" fillId="4" borderId="13" xfId="6" applyNumberFormat="1" applyFont="1" applyFill="1" applyBorder="1" applyAlignment="1" applyProtection="1">
      <alignment horizontal="center" vertical="center" wrapText="1"/>
    </xf>
    <xf numFmtId="2" fontId="14" fillId="4" borderId="13" xfId="6" applyNumberFormat="1" applyFont="1" applyFill="1" applyBorder="1" applyAlignment="1" applyProtection="1">
      <alignment horizontal="center" vertical="top"/>
    </xf>
    <xf numFmtId="2" fontId="16" fillId="4" borderId="13" xfId="6" applyNumberFormat="1" applyFont="1" applyFill="1" applyBorder="1" applyAlignment="1" applyProtection="1">
      <alignment horizontal="left" vertical="center"/>
    </xf>
    <xf numFmtId="2" fontId="14" fillId="4" borderId="13" xfId="6" applyNumberFormat="1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>
      <alignment vertical="center"/>
    </xf>
    <xf numFmtId="0" fontId="12" fillId="4" borderId="13" xfId="0" applyFont="1" applyFill="1" applyBorder="1" applyAlignment="1">
      <alignment horizontal="center" vertical="center"/>
    </xf>
    <xf numFmtId="4" fontId="16" fillId="4" borderId="0" xfId="0" applyNumberFormat="1" applyFont="1" applyFill="1" applyBorder="1" applyAlignment="1" applyProtection="1">
      <alignment horizontal="center" vertical="center" wrapText="1"/>
    </xf>
    <xf numFmtId="4" fontId="16" fillId="4" borderId="13" xfId="0" applyNumberFormat="1" applyFont="1" applyFill="1" applyBorder="1" applyAlignment="1" applyProtection="1">
      <alignment horizontal="center" vertical="center" wrapText="1"/>
    </xf>
    <xf numFmtId="14" fontId="16" fillId="4" borderId="13" xfId="0" applyNumberFormat="1" applyFont="1" applyFill="1" applyBorder="1" applyAlignment="1" applyProtection="1">
      <alignment horizontal="center" vertical="center" wrapText="1"/>
    </xf>
    <xf numFmtId="4" fontId="17" fillId="4" borderId="0" xfId="0" applyNumberFormat="1" applyFont="1" applyFill="1" applyBorder="1" applyAlignment="1">
      <alignment horizontal="right"/>
    </xf>
    <xf numFmtId="0" fontId="14" fillId="0" borderId="4" xfId="6" applyNumberFormat="1" applyFont="1" applyFill="1" applyBorder="1" applyAlignment="1" applyProtection="1">
      <alignment horizontal="center" vertical="center"/>
    </xf>
    <xf numFmtId="2" fontId="14" fillId="4" borderId="13" xfId="6" applyNumberFormat="1" applyFont="1" applyFill="1" applyBorder="1" applyAlignment="1" applyProtection="1">
      <alignment horizontal="left" vertical="center" wrapText="1"/>
    </xf>
    <xf numFmtId="0" fontId="12" fillId="4" borderId="21" xfId="0" applyFont="1" applyFill="1" applyBorder="1" applyAlignment="1">
      <alignment horizontal="center" vertical="center"/>
    </xf>
    <xf numFmtId="4" fontId="12" fillId="4" borderId="2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65" fontId="12" fillId="4" borderId="12" xfId="0" applyNumberFormat="1" applyFont="1" applyFill="1" applyBorder="1" applyAlignment="1" applyProtection="1">
      <alignment horizontal="center" vertical="center" wrapText="1"/>
    </xf>
    <xf numFmtId="166" fontId="10" fillId="3" borderId="28" xfId="0" applyNumberFormat="1" applyFont="1" applyFill="1" applyBorder="1" applyAlignment="1" applyProtection="1">
      <alignment horizontal="right" vertical="center" wrapText="1"/>
    </xf>
    <xf numFmtId="0" fontId="12" fillId="3" borderId="28" xfId="0" applyFont="1" applyFill="1" applyBorder="1" applyAlignment="1" applyProtection="1">
      <alignment horizontal="center" vertical="center" wrapText="1"/>
    </xf>
    <xf numFmtId="165" fontId="12" fillId="3" borderId="28" xfId="0" applyNumberFormat="1" applyFont="1" applyFill="1" applyBorder="1" applyAlignment="1" applyProtection="1">
      <alignment horizontal="right" vertical="center" wrapText="1"/>
    </xf>
    <xf numFmtId="166" fontId="12" fillId="3" borderId="28" xfId="0" applyNumberFormat="1" applyFont="1" applyFill="1" applyBorder="1" applyAlignment="1" applyProtection="1">
      <alignment horizontal="center" vertical="center" wrapText="1"/>
    </xf>
    <xf numFmtId="165" fontId="12" fillId="3" borderId="28" xfId="0" applyNumberFormat="1" applyFont="1" applyFill="1" applyBorder="1" applyAlignment="1" applyProtection="1">
      <alignment horizontal="center" vertical="center" wrapText="1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4" fontId="12" fillId="0" borderId="2" xfId="0" applyNumberFormat="1" applyFont="1" applyBorder="1" applyAlignment="1">
      <alignment horizontal="right" wrapText="1"/>
    </xf>
    <xf numFmtId="4" fontId="12" fillId="4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/>
    </xf>
    <xf numFmtId="1" fontId="14" fillId="4" borderId="2" xfId="6" applyNumberFormat="1" applyFont="1" applyFill="1" applyBorder="1" applyAlignment="1" applyProtection="1">
      <alignment horizontal="center" vertical="center"/>
    </xf>
    <xf numFmtId="2" fontId="14" fillId="4" borderId="2" xfId="6" applyNumberFormat="1" applyFont="1" applyFill="1" applyBorder="1" applyAlignment="1" applyProtection="1">
      <alignment horizontal="center" vertical="center"/>
    </xf>
    <xf numFmtId="4" fontId="12" fillId="4" borderId="13" xfId="0" applyNumberFormat="1" applyFont="1" applyFill="1" applyBorder="1" applyAlignment="1">
      <alignment horizontal="center" vertical="center"/>
    </xf>
    <xf numFmtId="4" fontId="12" fillId="4" borderId="15" xfId="0" applyNumberFormat="1" applyFont="1" applyFill="1" applyBorder="1" applyAlignment="1" applyProtection="1">
      <alignment horizontal="center" vertical="center" wrapText="1"/>
    </xf>
    <xf numFmtId="4" fontId="14" fillId="4" borderId="13" xfId="0" applyNumberFormat="1" applyFont="1" applyFill="1" applyBorder="1" applyAlignment="1" applyProtection="1">
      <alignment horizontal="center" vertical="center" wrapText="1"/>
    </xf>
    <xf numFmtId="165" fontId="12" fillId="4" borderId="15" xfId="0" applyNumberFormat="1" applyFont="1" applyFill="1" applyBorder="1" applyAlignment="1" applyProtection="1">
      <alignment horizontal="center" vertical="center" wrapText="1"/>
    </xf>
    <xf numFmtId="14" fontId="14" fillId="4" borderId="13" xfId="0" applyNumberFormat="1" applyFont="1" applyFill="1" applyBorder="1" applyAlignment="1" applyProtection="1">
      <alignment horizontal="center" vertical="center" wrapText="1"/>
    </xf>
    <xf numFmtId="4" fontId="12" fillId="4" borderId="18" xfId="0" applyNumberFormat="1" applyFont="1" applyFill="1" applyBorder="1" applyAlignment="1" applyProtection="1">
      <alignment horizontal="right" vertical="center" wrapText="1"/>
    </xf>
    <xf numFmtId="0" fontId="14" fillId="2" borderId="15" xfId="8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4" fillId="3" borderId="4" xfId="8" applyFont="1" applyFill="1" applyBorder="1" applyAlignment="1" applyProtection="1">
      <alignment horizontal="center" vertical="center" wrapText="1" shrinkToFi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0" borderId="2" xfId="2" applyNumberFormat="1" applyFont="1" applyFill="1" applyBorder="1" applyAlignment="1">
      <alignment horizontal="center" vertical="center" wrapText="1"/>
    </xf>
    <xf numFmtId="1" fontId="13" fillId="0" borderId="2" xfId="2" applyNumberFormat="1" applyFont="1" applyFill="1" applyBorder="1" applyAlignment="1">
      <alignment horizontal="center" vertical="center" wrapText="1"/>
    </xf>
    <xf numFmtId="4" fontId="14" fillId="3" borderId="15" xfId="0" applyNumberFormat="1" applyFont="1" applyFill="1" applyBorder="1" applyAlignment="1" applyProtection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4" fontId="14" fillId="0" borderId="2" xfId="2" applyNumberFormat="1" applyFont="1" applyFill="1" applyBorder="1" applyAlignment="1">
      <alignment horizontal="center" vertical="center" wrapText="1"/>
    </xf>
    <xf numFmtId="14" fontId="13" fillId="0" borderId="2" xfId="2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14" fontId="14" fillId="0" borderId="2" xfId="2" applyNumberFormat="1" applyFont="1" applyFill="1" applyBorder="1" applyAlignment="1">
      <alignment horizontal="center" vertical="center" wrapText="1"/>
    </xf>
    <xf numFmtId="4" fontId="14" fillId="2" borderId="29" xfId="8" applyNumberFormat="1" applyFont="1" applyFill="1" applyBorder="1" applyAlignment="1" applyProtection="1">
      <alignment horizontal="right" vertical="center" wrapText="1"/>
    </xf>
    <xf numFmtId="4" fontId="14" fillId="2" borderId="12" xfId="8" applyNumberFormat="1" applyFont="1" applyFill="1" applyBorder="1" applyAlignment="1" applyProtection="1">
      <alignment horizontal="right" vertical="center" wrapText="1"/>
    </xf>
    <xf numFmtId="0" fontId="14" fillId="2" borderId="12" xfId="8" applyFont="1" applyFill="1" applyBorder="1" applyAlignment="1" applyProtection="1">
      <alignment horizontal="left" vertical="center" wrapText="1"/>
    </xf>
    <xf numFmtId="0" fontId="14" fillId="3" borderId="2" xfId="8" applyFont="1" applyFill="1" applyBorder="1" applyAlignment="1" applyProtection="1">
      <alignment horizontal="center" vertical="center" wrapText="1" shrinkToFit="1"/>
    </xf>
    <xf numFmtId="4" fontId="13" fillId="0" borderId="13" xfId="2" applyNumberFormat="1" applyFont="1" applyFill="1" applyBorder="1" applyAlignment="1">
      <alignment horizontal="center" vertical="center" wrapText="1"/>
    </xf>
    <xf numFmtId="1" fontId="13" fillId="0" borderId="13" xfId="2" applyNumberFormat="1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 applyProtection="1">
      <alignment horizontal="center" vertical="center" wrapText="1"/>
    </xf>
    <xf numFmtId="0" fontId="14" fillId="4" borderId="4" xfId="6" applyNumberFormat="1" applyFont="1" applyFill="1" applyBorder="1" applyAlignment="1" applyProtection="1">
      <alignment horizontal="center" vertical="center"/>
    </xf>
    <xf numFmtId="0" fontId="14" fillId="4" borderId="12" xfId="8" applyFont="1" applyFill="1" applyBorder="1" applyAlignment="1" applyProtection="1">
      <alignment horizontal="left" vertical="center" wrapText="1"/>
    </xf>
    <xf numFmtId="0" fontId="14" fillId="3" borderId="15" xfId="8" applyNumberFormat="1" applyFont="1" applyFill="1" applyBorder="1" applyAlignment="1" applyProtection="1">
      <alignment horizontal="center" vertical="center" wrapText="1" shrinkToFit="1"/>
    </xf>
    <xf numFmtId="0" fontId="14" fillId="3" borderId="15" xfId="8" applyFont="1" applyFill="1" applyBorder="1" applyAlignment="1" applyProtection="1">
      <alignment horizontal="center" vertical="center" wrapText="1" shrinkToFit="1"/>
    </xf>
    <xf numFmtId="3" fontId="14" fillId="3" borderId="15" xfId="8" applyNumberFormat="1" applyFont="1" applyFill="1" applyBorder="1" applyAlignment="1" applyProtection="1">
      <alignment horizontal="center" vertical="center" wrapText="1" shrinkToFit="1"/>
    </xf>
    <xf numFmtId="4" fontId="14" fillId="3" borderId="15" xfId="8" applyNumberFormat="1" applyFont="1" applyFill="1" applyBorder="1" applyAlignment="1" applyProtection="1">
      <alignment horizontal="center" vertical="center" wrapText="1" shrinkToFit="1"/>
    </xf>
    <xf numFmtId="4" fontId="13" fillId="4" borderId="2" xfId="2" applyNumberFormat="1" applyFont="1" applyFill="1" applyBorder="1" applyAlignment="1">
      <alignment horizontal="center" vertical="center" wrapText="1"/>
    </xf>
    <xf numFmtId="1" fontId="13" fillId="4" borderId="2" xfId="2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3" fontId="14" fillId="3" borderId="13" xfId="8" applyNumberFormat="1" applyFont="1" applyFill="1" applyBorder="1" applyAlignment="1" applyProtection="1">
      <alignment horizontal="center" vertical="center" wrapText="1" shrinkToFit="1"/>
    </xf>
    <xf numFmtId="4" fontId="12" fillId="0" borderId="13" xfId="0" applyNumberFormat="1" applyFont="1" applyBorder="1" applyAlignment="1">
      <alignment horizontal="center" vertical="center"/>
    </xf>
    <xf numFmtId="4" fontId="14" fillId="3" borderId="13" xfId="8" applyNumberFormat="1" applyFont="1" applyFill="1" applyBorder="1" applyAlignment="1" applyProtection="1">
      <alignment horizontal="center" vertical="center" wrapText="1" shrinkToFit="1"/>
    </xf>
    <xf numFmtId="4" fontId="14" fillId="0" borderId="2" xfId="6" applyNumberFormat="1" applyFont="1" applyFill="1" applyBorder="1" applyAlignment="1" applyProtection="1">
      <alignment horizontal="center" vertical="center" wrapText="1"/>
    </xf>
    <xf numFmtId="14" fontId="14" fillId="0" borderId="2" xfId="6" applyNumberFormat="1" applyFont="1" applyFill="1" applyBorder="1" applyAlignment="1" applyProtection="1">
      <alignment horizontal="center" vertical="center" wrapText="1"/>
    </xf>
    <xf numFmtId="0" fontId="14" fillId="3" borderId="13" xfId="8" applyNumberFormat="1" applyFont="1" applyFill="1" applyBorder="1" applyAlignment="1" applyProtection="1">
      <alignment horizontal="center" vertical="center" wrapText="1" shrinkToFit="1"/>
    </xf>
    <xf numFmtId="0" fontId="14" fillId="3" borderId="14" xfId="8" applyNumberFormat="1" applyFont="1" applyFill="1" applyBorder="1" applyAlignment="1" applyProtection="1">
      <alignment horizontal="center" vertical="center" wrapText="1" shrinkToFit="1"/>
    </xf>
    <xf numFmtId="0" fontId="14" fillId="3" borderId="14" xfId="8" applyFont="1" applyFill="1" applyBorder="1" applyAlignment="1" applyProtection="1">
      <alignment horizontal="center" vertical="center" wrapText="1" shrinkToFit="1"/>
    </xf>
    <xf numFmtId="3" fontId="14" fillId="3" borderId="14" xfId="8" applyNumberFormat="1" applyFont="1" applyFill="1" applyBorder="1" applyAlignment="1" applyProtection="1">
      <alignment horizontal="center" vertical="center" wrapText="1" shrinkToFit="1"/>
    </xf>
    <xf numFmtId="4" fontId="14" fillId="3" borderId="14" xfId="8" applyNumberFormat="1" applyFont="1" applyFill="1" applyBorder="1" applyAlignment="1" applyProtection="1">
      <alignment horizontal="center" vertical="center" wrapText="1" shrinkToFit="1"/>
    </xf>
    <xf numFmtId="0" fontId="14" fillId="4" borderId="23" xfId="8" applyFont="1" applyFill="1" applyBorder="1" applyAlignment="1" applyProtection="1">
      <alignment horizontal="left" vertical="center" wrapText="1"/>
    </xf>
    <xf numFmtId="0" fontId="14" fillId="3" borderId="2" xfId="8" applyNumberFormat="1" applyFont="1" applyFill="1" applyBorder="1" applyAlignment="1" applyProtection="1">
      <alignment horizontal="center" vertical="center" wrapText="1" shrinkToFit="1"/>
    </xf>
    <xf numFmtId="3" fontId="14" fillId="3" borderId="2" xfId="8" applyNumberFormat="1" applyFont="1" applyFill="1" applyBorder="1" applyAlignment="1" applyProtection="1">
      <alignment horizontal="center" vertical="center" wrapText="1" shrinkToFit="1"/>
    </xf>
    <xf numFmtId="4" fontId="14" fillId="3" borderId="2" xfId="8" applyNumberFormat="1" applyFont="1" applyFill="1" applyBorder="1" applyAlignment="1" applyProtection="1">
      <alignment horizontal="center" vertical="center" wrapText="1" shrinkToFit="1"/>
    </xf>
    <xf numFmtId="4" fontId="14" fillId="4" borderId="2" xfId="6" applyNumberFormat="1" applyFont="1" applyFill="1" applyBorder="1" applyAlignment="1" applyProtection="1">
      <alignment horizontal="center" vertical="center" wrapText="1"/>
    </xf>
    <xf numFmtId="1" fontId="14" fillId="4" borderId="2" xfId="6" applyNumberFormat="1" applyFont="1" applyFill="1" applyBorder="1" applyAlignment="1" applyProtection="1">
      <alignment horizontal="center" vertical="center" wrapText="1"/>
    </xf>
    <xf numFmtId="4" fontId="14" fillId="5" borderId="12" xfId="0" applyNumberFormat="1" applyFont="1" applyFill="1" applyBorder="1" applyAlignment="1" applyProtection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4" fontId="12" fillId="4" borderId="2" xfId="0" applyNumberFormat="1" applyFont="1" applyFill="1" applyBorder="1" applyAlignment="1">
      <alignment horizontal="center" vertical="center"/>
    </xf>
    <xf numFmtId="14" fontId="13" fillId="4" borderId="2" xfId="2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/>
    </xf>
    <xf numFmtId="0" fontId="12" fillId="3" borderId="28" xfId="0" applyFont="1" applyFill="1" applyBorder="1" applyAlignment="1" applyProtection="1">
      <alignment horizontal="right" vertical="center" wrapText="1"/>
    </xf>
    <xf numFmtId="4" fontId="14" fillId="4" borderId="12" xfId="8" applyNumberFormat="1" applyFont="1" applyFill="1" applyBorder="1" applyAlignment="1" applyProtection="1">
      <alignment horizontal="right" vertical="center" wrapText="1"/>
    </xf>
    <xf numFmtId="14" fontId="14" fillId="4" borderId="2" xfId="6" applyNumberFormat="1" applyFont="1" applyFill="1" applyBorder="1" applyAlignment="1" applyProtection="1">
      <alignment horizontal="center" vertical="center" wrapText="1"/>
    </xf>
    <xf numFmtId="4" fontId="14" fillId="4" borderId="13" xfId="6" applyNumberFormat="1" applyFont="1" applyFill="1" applyBorder="1" applyAlignment="1" applyProtection="1">
      <alignment horizontal="center" vertical="center" wrapText="1"/>
    </xf>
    <xf numFmtId="1" fontId="14" fillId="4" borderId="13" xfId="6" applyNumberFormat="1" applyFont="1" applyFill="1" applyBorder="1" applyAlignment="1" applyProtection="1">
      <alignment horizontal="center" vertical="center" wrapText="1"/>
    </xf>
    <xf numFmtId="0" fontId="14" fillId="5" borderId="2" xfId="8" applyNumberFormat="1" applyFont="1" applyFill="1" applyBorder="1" applyAlignment="1" applyProtection="1">
      <alignment horizontal="center" vertical="center" wrapText="1" shrinkToFit="1"/>
    </xf>
    <xf numFmtId="0" fontId="14" fillId="5" borderId="2" xfId="8" applyFont="1" applyFill="1" applyBorder="1" applyAlignment="1" applyProtection="1">
      <alignment horizontal="center" vertical="center" wrapText="1" shrinkToFit="1"/>
    </xf>
    <xf numFmtId="3" fontId="14" fillId="5" borderId="2" xfId="8" applyNumberFormat="1" applyFont="1" applyFill="1" applyBorder="1" applyAlignment="1" applyProtection="1">
      <alignment horizontal="center" vertical="center" wrapText="1" shrinkToFit="1"/>
    </xf>
    <xf numFmtId="4" fontId="14" fillId="5" borderId="2" xfId="8" applyNumberFormat="1" applyFont="1" applyFill="1" applyBorder="1" applyAlignment="1" applyProtection="1">
      <alignment horizontal="center" vertical="center" wrapText="1" shrinkToFit="1"/>
    </xf>
    <xf numFmtId="4" fontId="14" fillId="4" borderId="2" xfId="2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3" fontId="14" fillId="3" borderId="31" xfId="8" applyNumberFormat="1" applyFont="1" applyFill="1" applyBorder="1" applyAlignment="1" applyProtection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4" fontId="14" fillId="3" borderId="14" xfId="0" applyNumberFormat="1" applyFont="1" applyFill="1" applyBorder="1" applyAlignment="1" applyProtection="1">
      <alignment horizontal="center" vertical="center" wrapText="1"/>
    </xf>
    <xf numFmtId="0" fontId="14" fillId="3" borderId="16" xfId="8" applyNumberFormat="1" applyFont="1" applyFill="1" applyBorder="1" applyAlignment="1" applyProtection="1">
      <alignment horizontal="center" vertical="center" wrapText="1" shrinkToFit="1"/>
    </xf>
    <xf numFmtId="0" fontId="14" fillId="3" borderId="18" xfId="8" applyNumberFormat="1" applyFont="1" applyFill="1" applyBorder="1" applyAlignment="1" applyProtection="1">
      <alignment horizontal="center" vertical="center" wrapText="1" shrinkToFit="1"/>
    </xf>
    <xf numFmtId="0" fontId="14" fillId="5" borderId="15" xfId="8" applyNumberFormat="1" applyFont="1" applyFill="1" applyBorder="1" applyAlignment="1" applyProtection="1">
      <alignment horizontal="center" vertical="center" wrapText="1" shrinkToFit="1"/>
    </xf>
    <xf numFmtId="0" fontId="14" fillId="5" borderId="15" xfId="8" applyFont="1" applyFill="1" applyBorder="1" applyAlignment="1" applyProtection="1">
      <alignment horizontal="center" vertical="center" wrapText="1" shrinkToFit="1"/>
    </xf>
    <xf numFmtId="4" fontId="14" fillId="5" borderId="15" xfId="8" applyNumberFormat="1" applyFont="1" applyFill="1" applyBorder="1" applyAlignment="1" applyProtection="1">
      <alignment horizontal="center" vertical="center" wrapText="1" shrinkToFit="1"/>
    </xf>
    <xf numFmtId="4" fontId="13" fillId="4" borderId="12" xfId="8" applyNumberFormat="1" applyFont="1" applyFill="1" applyBorder="1" applyAlignment="1" applyProtection="1">
      <alignment horizontal="right" vertical="center" wrapText="1"/>
    </xf>
    <xf numFmtId="4" fontId="13" fillId="4" borderId="2" xfId="0" applyNumberFormat="1" applyFont="1" applyFill="1" applyBorder="1" applyAlignment="1">
      <alignment horizontal="center" vertical="center"/>
    </xf>
    <xf numFmtId="4" fontId="14" fillId="0" borderId="5" xfId="6" applyNumberFormat="1" applyFont="1" applyFill="1" applyBorder="1" applyAlignment="1" applyProtection="1">
      <alignment horizontal="center" vertical="center" wrapText="1"/>
    </xf>
    <xf numFmtId="1" fontId="14" fillId="0" borderId="5" xfId="6" applyNumberFormat="1" applyFont="1" applyFill="1" applyBorder="1" applyAlignment="1" applyProtection="1">
      <alignment horizontal="center" vertical="center" wrapText="1"/>
    </xf>
    <xf numFmtId="4" fontId="14" fillId="3" borderId="17" xfId="0" applyNumberFormat="1" applyFont="1" applyFill="1" applyBorder="1" applyAlignment="1" applyProtection="1">
      <alignment horizontal="center" vertical="center" wrapText="1"/>
    </xf>
    <xf numFmtId="4" fontId="14" fillId="3" borderId="2" xfId="0" applyNumberFormat="1" applyFont="1" applyFill="1" applyBorder="1" applyAlignment="1" applyProtection="1">
      <alignment horizontal="center" vertical="center" wrapText="1"/>
    </xf>
    <xf numFmtId="4" fontId="14" fillId="2" borderId="17" xfId="8" applyNumberFormat="1" applyFont="1" applyFill="1" applyBorder="1" applyAlignment="1" applyProtection="1">
      <alignment horizontal="right" vertical="center" wrapText="1"/>
    </xf>
    <xf numFmtId="0" fontId="14" fillId="4" borderId="13" xfId="6" applyFont="1" applyFill="1" applyBorder="1" applyAlignment="1" applyProtection="1">
      <alignment horizontal="center" vertical="center" wrapText="1"/>
    </xf>
    <xf numFmtId="0" fontId="16" fillId="4" borderId="12" xfId="8" applyFont="1" applyFill="1" applyBorder="1" applyAlignment="1" applyProtection="1">
      <alignment horizontal="left" vertical="center" wrapText="1"/>
    </xf>
    <xf numFmtId="0" fontId="10" fillId="4" borderId="2" xfId="0" applyFont="1" applyFill="1" applyBorder="1" applyAlignment="1">
      <alignment horizontal="center" vertical="center"/>
    </xf>
    <xf numFmtId="4" fontId="16" fillId="5" borderId="13" xfId="0" applyNumberFormat="1" applyFont="1" applyFill="1" applyBorder="1" applyAlignment="1" applyProtection="1">
      <alignment horizontal="center" vertical="center" wrapText="1"/>
    </xf>
    <xf numFmtId="14" fontId="12" fillId="4" borderId="13" xfId="0" applyNumberFormat="1" applyFont="1" applyFill="1" applyBorder="1" applyAlignment="1">
      <alignment horizontal="center" vertical="center"/>
    </xf>
    <xf numFmtId="4" fontId="17" fillId="4" borderId="13" xfId="0" applyNumberFormat="1" applyFont="1" applyFill="1" applyBorder="1" applyAlignment="1">
      <alignment horizontal="center" vertical="center"/>
    </xf>
    <xf numFmtId="14" fontId="13" fillId="4" borderId="13" xfId="2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/>
    </xf>
    <xf numFmtId="14" fontId="14" fillId="4" borderId="13" xfId="6" applyNumberFormat="1" applyFont="1" applyFill="1" applyBorder="1" applyAlignment="1" applyProtection="1">
      <alignment horizontal="center" vertical="center" wrapText="1"/>
    </xf>
    <xf numFmtId="4" fontId="16" fillId="4" borderId="2" xfId="8" applyNumberFormat="1" applyFont="1" applyFill="1" applyBorder="1" applyAlignment="1" applyProtection="1">
      <alignment horizontal="right" vertical="center" wrapText="1"/>
    </xf>
    <xf numFmtId="0" fontId="14" fillId="4" borderId="19" xfId="6" applyFont="1" applyFill="1" applyBorder="1" applyAlignment="1" applyProtection="1">
      <alignment horizontal="center" vertical="center" wrapText="1"/>
    </xf>
    <xf numFmtId="0" fontId="14" fillId="4" borderId="20" xfId="0" applyFont="1" applyFill="1" applyBorder="1" applyAlignment="1" applyProtection="1">
      <alignment horizontal="left" vertical="center" wrapText="1"/>
    </xf>
    <xf numFmtId="0" fontId="10" fillId="4" borderId="21" xfId="0" applyFont="1" applyFill="1" applyBorder="1" applyAlignment="1">
      <alignment horizontal="center" vertical="center"/>
    </xf>
    <xf numFmtId="4" fontId="10" fillId="4" borderId="22" xfId="0" applyNumberFormat="1" applyFont="1" applyFill="1" applyBorder="1" applyAlignment="1" applyProtection="1">
      <alignment horizontal="right" vertical="center" wrapText="1"/>
    </xf>
    <xf numFmtId="165" fontId="10" fillId="4" borderId="22" xfId="0" applyNumberFormat="1" applyFont="1" applyFill="1" applyBorder="1" applyAlignment="1" applyProtection="1">
      <alignment horizontal="right" vertical="center" wrapText="1"/>
    </xf>
    <xf numFmtId="166" fontId="10" fillId="4" borderId="22" xfId="0" applyNumberFormat="1" applyFont="1" applyFill="1" applyBorder="1" applyAlignment="1" applyProtection="1">
      <alignment horizontal="right" vertical="center" wrapText="1"/>
    </xf>
    <xf numFmtId="165" fontId="12" fillId="4" borderId="22" xfId="0" applyNumberFormat="1" applyFont="1" applyFill="1" applyBorder="1" applyAlignment="1" applyProtection="1">
      <alignment horizontal="right" vertical="center" wrapText="1"/>
    </xf>
    <xf numFmtId="166" fontId="12" fillId="4" borderId="22" xfId="0" applyNumberFormat="1" applyFont="1" applyFill="1" applyBorder="1" applyAlignment="1" applyProtection="1">
      <alignment horizontal="center" vertical="center" wrapText="1"/>
    </xf>
    <xf numFmtId="4" fontId="12" fillId="4" borderId="22" xfId="0" applyNumberFormat="1" applyFont="1" applyFill="1" applyBorder="1" applyAlignment="1" applyProtection="1">
      <alignment horizontal="center" vertical="center" wrapText="1"/>
    </xf>
    <xf numFmtId="165" fontId="12" fillId="4" borderId="22" xfId="0" applyNumberFormat="1" applyFont="1" applyFill="1" applyBorder="1" applyAlignment="1" applyProtection="1">
      <alignment horizontal="center" vertical="center" wrapText="1"/>
    </xf>
    <xf numFmtId="165" fontId="10" fillId="3" borderId="28" xfId="0" applyNumberFormat="1" applyFont="1" applyFill="1" applyBorder="1" applyAlignment="1" applyProtection="1">
      <alignment horizontal="right" vertical="center" wrapText="1"/>
    </xf>
    <xf numFmtId="166" fontId="12" fillId="4" borderId="22" xfId="0" applyNumberFormat="1" applyFont="1" applyFill="1" applyBorder="1" applyAlignment="1" applyProtection="1">
      <alignment horizontal="right" vertical="center" wrapText="1"/>
    </xf>
    <xf numFmtId="165" fontId="13" fillId="4" borderId="22" xfId="0" applyNumberFormat="1" applyFont="1" applyFill="1" applyBorder="1" applyAlignment="1" applyProtection="1">
      <alignment horizontal="center" vertical="center" wrapText="1"/>
    </xf>
    <xf numFmtId="4" fontId="14" fillId="4" borderId="21" xfId="6" applyNumberFormat="1" applyFont="1" applyFill="1" applyBorder="1" applyAlignment="1" applyProtection="1">
      <alignment horizontal="center" vertical="center" wrapText="1"/>
    </xf>
    <xf numFmtId="0" fontId="10" fillId="4" borderId="21" xfId="0" applyFont="1" applyFill="1" applyBorder="1" applyAlignment="1">
      <alignment vertical="center"/>
    </xf>
    <xf numFmtId="14" fontId="14" fillId="4" borderId="21" xfId="6" applyNumberFormat="1" applyFont="1" applyFill="1" applyBorder="1" applyAlignment="1" applyProtection="1">
      <alignment horizontal="center" vertical="center" wrapText="1"/>
    </xf>
    <xf numFmtId="4" fontId="13" fillId="4" borderId="30" xfId="0" applyNumberFormat="1" applyFont="1" applyFill="1" applyBorder="1" applyAlignment="1" applyProtection="1">
      <alignment horizontal="right" vertical="center" wrapText="1"/>
    </xf>
    <xf numFmtId="4" fontId="13" fillId="4" borderId="21" xfId="0" applyNumberFormat="1" applyFont="1" applyFill="1" applyBorder="1" applyAlignment="1">
      <alignment horizontal="center" vertical="center"/>
    </xf>
    <xf numFmtId="4" fontId="13" fillId="4" borderId="14" xfId="0" applyNumberFormat="1" applyFont="1" applyFill="1" applyBorder="1" applyAlignment="1" applyProtection="1">
      <alignment horizontal="right" vertical="center" wrapText="1"/>
    </xf>
    <xf numFmtId="0" fontId="14" fillId="4" borderId="13" xfId="0" applyFont="1" applyFill="1" applyBorder="1" applyAlignment="1" applyProtection="1">
      <alignment horizontal="left" vertical="center" wrapText="1"/>
    </xf>
    <xf numFmtId="1" fontId="14" fillId="4" borderId="13" xfId="6" applyNumberFormat="1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" fontId="10" fillId="4" borderId="13" xfId="0" applyNumberFormat="1" applyFont="1" applyFill="1" applyBorder="1" applyAlignment="1" applyProtection="1">
      <alignment horizontal="right" vertical="center" wrapText="1"/>
    </xf>
    <xf numFmtId="165" fontId="10" fillId="4" borderId="13" xfId="0" applyNumberFormat="1" applyFont="1" applyFill="1" applyBorder="1" applyAlignment="1" applyProtection="1">
      <alignment horizontal="right" vertical="center" wrapText="1"/>
    </xf>
    <xf numFmtId="166" fontId="10" fillId="4" borderId="13" xfId="0" applyNumberFormat="1" applyFont="1" applyFill="1" applyBorder="1" applyAlignment="1" applyProtection="1">
      <alignment horizontal="right" vertical="center" wrapText="1"/>
    </xf>
    <xf numFmtId="165" fontId="12" fillId="4" borderId="13" xfId="0" applyNumberFormat="1" applyFont="1" applyFill="1" applyBorder="1" applyAlignment="1" applyProtection="1">
      <alignment horizontal="right" vertical="center" wrapText="1"/>
    </xf>
    <xf numFmtId="166" fontId="12" fillId="4" borderId="13" xfId="0" applyNumberFormat="1" applyFont="1" applyFill="1" applyBorder="1" applyAlignment="1" applyProtection="1">
      <alignment horizontal="center" vertical="center" wrapText="1"/>
    </xf>
    <xf numFmtId="4" fontId="12" fillId="4" borderId="13" xfId="0" applyNumberFormat="1" applyFont="1" applyFill="1" applyBorder="1" applyAlignment="1" applyProtection="1">
      <alignment horizontal="center" vertical="center" wrapText="1"/>
    </xf>
    <xf numFmtId="165" fontId="12" fillId="4" borderId="13" xfId="0" applyNumberFormat="1" applyFont="1" applyFill="1" applyBorder="1" applyAlignment="1" applyProtection="1">
      <alignment horizontal="center" vertical="center" wrapText="1"/>
    </xf>
    <xf numFmtId="166" fontId="12" fillId="4" borderId="13" xfId="0" applyNumberFormat="1" applyFont="1" applyFill="1" applyBorder="1" applyAlignment="1" applyProtection="1">
      <alignment horizontal="right" vertical="center" wrapText="1"/>
    </xf>
    <xf numFmtId="165" fontId="13" fillId="4" borderId="13" xfId="0" applyNumberFormat="1" applyFont="1" applyFill="1" applyBorder="1" applyAlignment="1" applyProtection="1">
      <alignment horizontal="center" vertical="center" wrapText="1"/>
    </xf>
    <xf numFmtId="4" fontId="13" fillId="4" borderId="13" xfId="0" applyNumberFormat="1" applyFont="1" applyFill="1" applyBorder="1" applyAlignment="1" applyProtection="1">
      <alignment horizontal="right" vertical="center" wrapText="1"/>
    </xf>
    <xf numFmtId="4" fontId="13" fillId="4" borderId="13" xfId="0" applyNumberFormat="1" applyFont="1" applyFill="1" applyBorder="1" applyAlignment="1">
      <alignment horizontal="center" vertical="center"/>
    </xf>
    <xf numFmtId="0" fontId="14" fillId="0" borderId="0" xfId="6" applyFont="1" applyFill="1" applyBorder="1" applyAlignment="1" applyProtection="1">
      <alignment horizontal="center" vertical="top" wrapText="1"/>
    </xf>
    <xf numFmtId="0" fontId="14" fillId="2" borderId="0" xfId="8" applyFont="1" applyFill="1" applyBorder="1" applyAlignment="1" applyProtection="1">
      <alignment horizontal="left" vertical="top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4" fontId="12" fillId="0" borderId="0" xfId="0" applyNumberFormat="1" applyFont="1" applyBorder="1"/>
    <xf numFmtId="0" fontId="12" fillId="0" borderId="0" xfId="0" applyFont="1" applyBorder="1"/>
    <xf numFmtId="14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3" fillId="0" borderId="0" xfId="0" applyFont="1"/>
    <xf numFmtId="14" fontId="10" fillId="0" borderId="0" xfId="0" applyNumberFormat="1" applyFont="1"/>
    <xf numFmtId="4" fontId="12" fillId="0" borderId="0" xfId="0" applyNumberFormat="1" applyFont="1"/>
    <xf numFmtId="0" fontId="11" fillId="0" borderId="0" xfId="0" applyFont="1" applyAlignment="1"/>
    <xf numFmtId="0" fontId="13" fillId="0" borderId="0" xfId="0" applyFont="1" applyAlignment="1"/>
    <xf numFmtId="4" fontId="14" fillId="2" borderId="15" xfId="8" applyNumberFormat="1" applyFont="1" applyFill="1" applyBorder="1" applyAlignment="1" applyProtection="1">
      <alignment horizontal="right" vertical="center" wrapText="1"/>
    </xf>
    <xf numFmtId="4" fontId="12" fillId="4" borderId="2" xfId="0" applyNumberFormat="1" applyFont="1" applyFill="1" applyBorder="1" applyAlignment="1" applyProtection="1">
      <alignment horizontal="right" vertical="center" wrapText="1"/>
    </xf>
    <xf numFmtId="4" fontId="14" fillId="2" borderId="2" xfId="8" applyNumberFormat="1" applyFont="1" applyFill="1" applyBorder="1" applyAlignment="1" applyProtection="1">
      <alignment horizontal="right" vertical="center" wrapText="1"/>
    </xf>
    <xf numFmtId="2" fontId="16" fillId="4" borderId="7" xfId="6" applyNumberFormat="1" applyFont="1" applyFill="1" applyBorder="1" applyAlignment="1" applyProtection="1">
      <alignment horizontal="center" vertical="center"/>
    </xf>
    <xf numFmtId="4" fontId="14" fillId="0" borderId="2" xfId="0" applyNumberFormat="1" applyFont="1" applyFill="1" applyBorder="1" applyAlignment="1" applyProtection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4" fontId="14" fillId="0" borderId="8" xfId="0" applyNumberFormat="1" applyFont="1" applyFill="1" applyBorder="1" applyAlignment="1" applyProtection="1">
      <alignment horizontal="center" vertical="center" wrapText="1"/>
    </xf>
    <xf numFmtId="4" fontId="14" fillId="0" borderId="9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14" fillId="0" borderId="2" xfId="6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0" fillId="0" borderId="0" xfId="0" applyFont="1" applyAlignment="1"/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2" fontId="14" fillId="0" borderId="3" xfId="6" applyNumberFormat="1" applyFont="1" applyFill="1" applyBorder="1" applyAlignment="1" applyProtection="1">
      <alignment horizontal="center" vertical="center"/>
    </xf>
    <xf numFmtId="2" fontId="14" fillId="0" borderId="7" xfId="6" applyNumberFormat="1" applyFont="1" applyFill="1" applyBorder="1" applyAlignment="1" applyProtection="1">
      <alignment horizontal="center" vertical="center"/>
    </xf>
    <xf numFmtId="2" fontId="14" fillId="0" borderId="11" xfId="6" applyNumberFormat="1" applyFont="1" applyFill="1" applyBorder="1" applyAlignment="1" applyProtection="1">
      <alignment horizontal="center" vertical="center"/>
    </xf>
    <xf numFmtId="4" fontId="14" fillId="0" borderId="5" xfId="0" applyNumberFormat="1" applyFont="1" applyFill="1" applyBorder="1" applyAlignment="1" applyProtection="1">
      <alignment horizontal="center" vertical="center" textRotation="90" wrapText="1"/>
    </xf>
    <xf numFmtId="4" fontId="14" fillId="0" borderId="4" xfId="0" applyNumberFormat="1" applyFont="1" applyFill="1" applyBorder="1" applyAlignment="1" applyProtection="1">
      <alignment horizontal="center" vertical="center" textRotation="90" wrapText="1"/>
    </xf>
    <xf numFmtId="4" fontId="14" fillId="0" borderId="6" xfId="0" applyNumberFormat="1" applyFont="1" applyFill="1" applyBorder="1" applyAlignment="1" applyProtection="1">
      <alignment horizontal="center" vertical="center" textRotation="90" wrapText="1"/>
    </xf>
    <xf numFmtId="1" fontId="14" fillId="0" borderId="5" xfId="0" applyNumberFormat="1" applyFont="1" applyFill="1" applyBorder="1" applyAlignment="1" applyProtection="1">
      <alignment horizontal="center" vertical="center" textRotation="90"/>
    </xf>
    <xf numFmtId="1" fontId="14" fillId="0" borderId="6" xfId="0" applyNumberFormat="1" applyFont="1" applyFill="1" applyBorder="1" applyAlignment="1" applyProtection="1">
      <alignment horizontal="center" vertical="center" textRotation="90"/>
    </xf>
    <xf numFmtId="1" fontId="14" fillId="0" borderId="4" xfId="0" applyNumberFormat="1" applyFont="1" applyFill="1" applyBorder="1" applyAlignment="1" applyProtection="1">
      <alignment horizontal="center" vertical="center" textRotation="90"/>
    </xf>
    <xf numFmtId="3" fontId="14" fillId="0" borderId="5" xfId="6" applyNumberFormat="1" applyFont="1" applyFill="1" applyBorder="1" applyAlignment="1" applyProtection="1">
      <alignment horizontal="center" vertical="center" wrapText="1"/>
    </xf>
    <xf numFmtId="3" fontId="14" fillId="0" borderId="6" xfId="6" applyNumberFormat="1" applyFont="1" applyFill="1" applyBorder="1" applyAlignment="1" applyProtection="1">
      <alignment horizontal="center" vertical="center" wrapText="1"/>
    </xf>
    <xf numFmtId="3" fontId="14" fillId="0" borderId="4" xfId="6" applyNumberFormat="1" applyFont="1" applyFill="1" applyBorder="1" applyAlignment="1" applyProtection="1">
      <alignment horizontal="center" vertical="center" wrapText="1"/>
    </xf>
    <xf numFmtId="4" fontId="14" fillId="0" borderId="5" xfId="6" applyNumberFormat="1" applyFont="1" applyFill="1" applyBorder="1" applyAlignment="1" applyProtection="1">
      <alignment horizontal="center" vertical="center" wrapText="1"/>
    </xf>
    <xf numFmtId="4" fontId="14" fillId="0" borderId="6" xfId="6" applyNumberFormat="1" applyFont="1" applyFill="1" applyBorder="1" applyAlignment="1" applyProtection="1">
      <alignment horizontal="center" vertical="center" wrapText="1"/>
    </xf>
    <xf numFmtId="4" fontId="14" fillId="0" borderId="4" xfId="6" applyNumberFormat="1" applyFont="1" applyFill="1" applyBorder="1" applyAlignment="1" applyProtection="1">
      <alignment horizontal="center" vertical="center" wrapText="1"/>
    </xf>
    <xf numFmtId="3" fontId="14" fillId="0" borderId="5" xfId="0" applyNumberFormat="1" applyFont="1" applyFill="1" applyBorder="1" applyAlignment="1" applyProtection="1">
      <alignment horizontal="center" vertical="center" textRotation="90" wrapText="1"/>
    </xf>
    <xf numFmtId="3" fontId="14" fillId="0" borderId="6" xfId="0" applyNumberFormat="1" applyFont="1" applyFill="1" applyBorder="1" applyAlignment="1" applyProtection="1">
      <alignment horizontal="center" vertical="center" textRotation="90" wrapText="1"/>
    </xf>
    <xf numFmtId="3" fontId="14" fillId="0" borderId="4" xfId="0" applyNumberFormat="1" applyFont="1" applyFill="1" applyBorder="1" applyAlignment="1" applyProtection="1">
      <alignment horizontal="center" vertical="center" textRotation="90" wrapText="1"/>
    </xf>
    <xf numFmtId="0" fontId="14" fillId="0" borderId="5" xfId="0" applyFont="1" applyFill="1" applyBorder="1" applyAlignment="1" applyProtection="1">
      <alignment horizontal="center" vertical="center" textRotation="90"/>
    </xf>
    <xf numFmtId="0" fontId="14" fillId="0" borderId="6" xfId="0" applyFont="1" applyFill="1" applyBorder="1" applyAlignment="1" applyProtection="1">
      <alignment horizontal="center" vertical="center" textRotation="90"/>
    </xf>
    <xf numFmtId="0" fontId="14" fillId="0" borderId="4" xfId="0" applyFont="1" applyFill="1" applyBorder="1" applyAlignment="1" applyProtection="1">
      <alignment horizontal="center" vertical="center" textRotation="90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1" fontId="14" fillId="0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4" fillId="0" borderId="0" xfId="6" applyFont="1" applyFill="1" applyAlignment="1" applyProtection="1">
      <alignment horizontal="left" wrapText="1"/>
    </xf>
    <xf numFmtId="4" fontId="14" fillId="2" borderId="2" xfId="0" applyNumberFormat="1" applyFont="1" applyFill="1" applyBorder="1" applyAlignment="1" applyProtection="1">
      <alignment horizontal="center" vertical="center" wrapText="1"/>
    </xf>
    <xf numFmtId="4" fontId="14" fillId="2" borderId="2" xfId="0" applyNumberFormat="1" applyFont="1" applyFill="1" applyBorder="1" applyAlignment="1" applyProtection="1">
      <alignment horizontal="center" vertical="center" textRotation="90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 applyProtection="1">
      <alignment horizontal="center" vertical="center" textRotation="90" wrapText="1" readingOrder="1"/>
    </xf>
    <xf numFmtId="1" fontId="14" fillId="0" borderId="6" xfId="0" applyNumberFormat="1" applyFont="1" applyFill="1" applyBorder="1" applyAlignment="1" applyProtection="1">
      <alignment horizontal="center" vertical="center" textRotation="90" wrapText="1" readingOrder="1"/>
    </xf>
    <xf numFmtId="1" fontId="14" fillId="0" borderId="4" xfId="0" applyNumberFormat="1" applyFont="1" applyFill="1" applyBorder="1" applyAlignment="1" applyProtection="1">
      <alignment horizontal="center" vertical="center" textRotation="90" wrapText="1" readingOrder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2" fontId="13" fillId="0" borderId="6" xfId="0" applyNumberFormat="1" applyFont="1" applyFill="1" applyBorder="1" applyAlignment="1">
      <alignment horizontal="center" vertical="center" textRotation="90" wrapText="1"/>
    </xf>
    <xf numFmtId="2" fontId="13" fillId="0" borderId="4" xfId="0" applyNumberFormat="1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/>
  </cellXfs>
  <cellStyles count="25">
    <cellStyle name="Обычный" xfId="0" builtinId="0"/>
    <cellStyle name="Обычный 10" xfId="2"/>
    <cellStyle name="Обычный 11" xfId="3"/>
    <cellStyle name="Обычный 12" xfId="4"/>
    <cellStyle name="Обычный 12 2" xfId="5"/>
    <cellStyle name="Обычный 13" xfId="6"/>
    <cellStyle name="Обычный 14" xfId="7"/>
    <cellStyle name="Обычный 15" xfId="1"/>
    <cellStyle name="Обычный 2" xfId="8"/>
    <cellStyle name="Обычный 2 2" xfId="9"/>
    <cellStyle name="Обычный 2 2 2" xfId="10"/>
    <cellStyle name="Обычный 2 2_123" xfId="11"/>
    <cellStyle name="Обычный 2 8" xfId="12"/>
    <cellStyle name="Обычный 3" xfId="13"/>
    <cellStyle name="Обычный 3 8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Финансовый 2" xfId="22"/>
    <cellStyle name="Финансовый 2 2" xfId="23"/>
    <cellStyle name="Финансовый 3" xfId="21"/>
    <cellStyle name="Финансовый 3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7;&#1056;&#1054;&#1063;&#1053;&#1054;\1051_37%20&#1086;&#1090;%2021.10.2021\1051_37%20&#1086;&#1090;%2021.10.2021\&#1055;&#1088;&#1080;&#1083;&#1086;&#1078;&#1077;&#1085;&#1080;&#1077;%202%20&#1082;%20&#1087;&#1086;&#1089;&#1090;&#1072;&#1085;&#1086;&#1074;&#1083;&#1077;&#1085;&#1080;&#1102;%20&#1055;&#1088;&#1072;&#1074;&#1080;&#1090;&#1077;&#1083;&#1100;&#1089;&#1090;&#1074;&#1072;%20&#1052;&#1086;&#1089;&#1082;&#1086;&#1074;&#1089;&#1082;&#1086;&#1081;%20&#1086;&#1073;&#1083;&#1072;&#1089;&#1090;&#1080;%20&#1086;&#1090;%2021.10.2021%20&#8470;1051-37%20&#1074;&#1080;&#1076;&#1099;%20&#1088;&#1072;&#1073;&#1086;&#1090;%20&#1085;&#1072;%20202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Р"/>
      <sheetName val="Лист1"/>
    </sheetNames>
    <sheetDataSet>
      <sheetData sheetId="0">
        <row r="6">
          <cell r="AM6" t="str">
            <v>ед</v>
          </cell>
          <cell r="AN6" t="str">
            <v>руб.</v>
          </cell>
          <cell r="AO6" t="str">
            <v>плановая дата завершения работ</v>
          </cell>
        </row>
        <row r="2051">
          <cell r="F2051">
            <v>1355.6</v>
          </cell>
          <cell r="G2051" t="str">
            <v>617 299,18 + ПСД</v>
          </cell>
          <cell r="H2051">
            <v>44926</v>
          </cell>
          <cell r="J2051" t="str">
            <v>0,00</v>
          </cell>
          <cell r="M2051" t="str">
            <v>0,00</v>
          </cell>
          <cell r="V2051" t="str">
            <v>0,00</v>
          </cell>
          <cell r="Y2051" t="str">
            <v>0,00</v>
          </cell>
        </row>
        <row r="2052">
          <cell r="F2052">
            <v>1319.7</v>
          </cell>
          <cell r="G2052" t="str">
            <v>409 274,17 + ПСД</v>
          </cell>
          <cell r="H2052">
            <v>44926</v>
          </cell>
          <cell r="J2052" t="str">
            <v>0,00</v>
          </cell>
          <cell r="L2052">
            <v>1321.6</v>
          </cell>
          <cell r="M2052" t="str">
            <v>5 912 182,52</v>
          </cell>
          <cell r="N2052">
            <v>44926</v>
          </cell>
          <cell r="V2052" t="str">
            <v>0,00</v>
          </cell>
          <cell r="Y2052" t="str">
            <v>0,00</v>
          </cell>
        </row>
        <row r="2053">
          <cell r="G2053" t="str">
            <v>0,00</v>
          </cell>
          <cell r="J2053" t="str">
            <v>0,00</v>
          </cell>
          <cell r="L2053">
            <v>1300</v>
          </cell>
          <cell r="M2053" t="str">
            <v>6 950 822,00</v>
          </cell>
          <cell r="N2053">
            <v>44561</v>
          </cell>
          <cell r="V2053" t="str">
            <v>0,00</v>
          </cell>
          <cell r="Y2053" t="str">
            <v>0,00</v>
          </cell>
        </row>
        <row r="2054">
          <cell r="G2054" t="str">
            <v>0,00</v>
          </cell>
          <cell r="J2054" t="str">
            <v>0,00</v>
          </cell>
          <cell r="L2054">
            <v>1300</v>
          </cell>
          <cell r="M2054" t="str">
            <v>6 950 822,00</v>
          </cell>
          <cell r="N2054">
            <v>44561</v>
          </cell>
          <cell r="V2054" t="str">
            <v>0,00</v>
          </cell>
          <cell r="Y2054" t="str">
            <v>0,00</v>
          </cell>
        </row>
        <row r="2055">
          <cell r="G2055" t="str">
            <v>0,00</v>
          </cell>
          <cell r="J2055" t="str">
            <v>0,00</v>
          </cell>
          <cell r="L2055">
            <v>7724.81</v>
          </cell>
          <cell r="M2055" t="str">
            <v>19 503 094,82</v>
          </cell>
          <cell r="N2055">
            <v>44561</v>
          </cell>
          <cell r="V2055" t="str">
            <v>0,00</v>
          </cell>
          <cell r="Y2055" t="str">
            <v>0,00</v>
          </cell>
        </row>
        <row r="2056">
          <cell r="G2056" t="str">
            <v>0,00</v>
          </cell>
          <cell r="J2056" t="str">
            <v>0,00</v>
          </cell>
          <cell r="L2056">
            <v>9182.41</v>
          </cell>
          <cell r="M2056" t="str">
            <v>23 123 655,51</v>
          </cell>
          <cell r="N2056">
            <v>44561</v>
          </cell>
          <cell r="V2056" t="str">
            <v>0,00</v>
          </cell>
          <cell r="Y2056" t="str">
            <v>0,00</v>
          </cell>
        </row>
        <row r="2057">
          <cell r="G2057" t="str">
            <v>0,00</v>
          </cell>
          <cell r="J2057" t="str">
            <v>0,00</v>
          </cell>
          <cell r="L2057">
            <v>790</v>
          </cell>
          <cell r="M2057" t="str">
            <v>3 227 552,90</v>
          </cell>
          <cell r="N2057">
            <v>44926</v>
          </cell>
          <cell r="V2057" t="str">
            <v>0,00</v>
          </cell>
          <cell r="Y2057" t="str">
            <v>0,00</v>
          </cell>
        </row>
        <row r="2058">
          <cell r="G2058" t="str">
            <v>0,00</v>
          </cell>
          <cell r="J2058" t="str">
            <v>0,00</v>
          </cell>
          <cell r="L2058">
            <v>3987.5</v>
          </cell>
          <cell r="M2058" t="str">
            <v>13 260 924,53</v>
          </cell>
          <cell r="N2058">
            <v>44926</v>
          </cell>
          <cell r="V2058" t="str">
            <v>0,00</v>
          </cell>
          <cell r="Y2058" t="str">
            <v>0,00</v>
          </cell>
        </row>
        <row r="2059">
          <cell r="G2059" t="str">
            <v>0,00</v>
          </cell>
          <cell r="I2059">
            <v>3</v>
          </cell>
          <cell r="J2059" t="str">
            <v>8 182 607,46</v>
          </cell>
          <cell r="K2059">
            <v>44561</v>
          </cell>
          <cell r="M2059" t="str">
            <v>0,00</v>
          </cell>
          <cell r="V2059" t="str">
            <v>0,00</v>
          </cell>
          <cell r="Y2059" t="str">
            <v>0,00</v>
          </cell>
        </row>
        <row r="2060">
          <cell r="G2060" t="str">
            <v>0,00</v>
          </cell>
          <cell r="I2060">
            <v>3</v>
          </cell>
          <cell r="J2060" t="str">
            <v>7 797 070,29</v>
          </cell>
          <cell r="K2060">
            <v>44561</v>
          </cell>
          <cell r="M2060" t="str">
            <v>0,00</v>
          </cell>
          <cell r="V2060" t="str">
            <v>0,00</v>
          </cell>
          <cell r="Y2060" t="str">
            <v>0,00</v>
          </cell>
        </row>
        <row r="2061">
          <cell r="G2061" t="str">
            <v>0,00</v>
          </cell>
          <cell r="I2061">
            <v>1</v>
          </cell>
          <cell r="J2061" t="str">
            <v>3 795 908,82</v>
          </cell>
          <cell r="K2061">
            <v>44926</v>
          </cell>
          <cell r="M2061" t="str">
            <v>0,00</v>
          </cell>
          <cell r="V2061" t="str">
            <v>0,00</v>
          </cell>
          <cell r="Y2061" t="str">
            <v>0,00</v>
          </cell>
        </row>
        <row r="2062">
          <cell r="F2062">
            <v>46562.879999999997</v>
          </cell>
          <cell r="G2062" t="str">
            <v>39 417 023,57 + ПСД</v>
          </cell>
          <cell r="J2062" t="str">
            <v>0,00</v>
          </cell>
          <cell r="L2062">
            <v>1304</v>
          </cell>
          <cell r="M2062" t="str">
            <v>10 105 400,16</v>
          </cell>
          <cell r="N2062">
            <v>44926</v>
          </cell>
          <cell r="V2062" t="str">
            <v>0,00</v>
          </cell>
          <cell r="Y2062" t="str">
            <v>0,00</v>
          </cell>
        </row>
        <row r="2063">
          <cell r="G2063" t="str">
            <v>0,00</v>
          </cell>
          <cell r="J2063" t="str">
            <v>0,00</v>
          </cell>
          <cell r="L2063">
            <v>1712.56</v>
          </cell>
          <cell r="M2063" t="str">
            <v>4 300 891,36</v>
          </cell>
          <cell r="N2063">
            <v>44561</v>
          </cell>
          <cell r="V2063" t="str">
            <v>0,00</v>
          </cell>
          <cell r="Y2063" t="str">
            <v>0,00</v>
          </cell>
        </row>
        <row r="2064">
          <cell r="G2064" t="str">
            <v>0,00</v>
          </cell>
          <cell r="J2064" t="str">
            <v>0,00</v>
          </cell>
          <cell r="L2064">
            <v>2974.65</v>
          </cell>
          <cell r="M2064" t="str">
            <v>7 797 433,05</v>
          </cell>
          <cell r="N2064">
            <v>44561</v>
          </cell>
          <cell r="U2064">
            <v>152.9</v>
          </cell>
          <cell r="V2064" t="str">
            <v>642 368,07</v>
          </cell>
          <cell r="W2064">
            <v>44196</v>
          </cell>
          <cell r="Y2064" t="str">
            <v>0,00</v>
          </cell>
        </row>
        <row r="2065">
          <cell r="G2065" t="str">
            <v>0,00</v>
          </cell>
          <cell r="J2065" t="str">
            <v>0,00</v>
          </cell>
          <cell r="L2065">
            <v>2315.4299999999998</v>
          </cell>
          <cell r="M2065" t="str">
            <v>5 810 458,86</v>
          </cell>
          <cell r="N2065">
            <v>44561</v>
          </cell>
          <cell r="V2065" t="str">
            <v>0,00</v>
          </cell>
          <cell r="Y2065" t="str">
            <v>0,00</v>
          </cell>
        </row>
        <row r="2066">
          <cell r="G2066" t="str">
            <v>0,00</v>
          </cell>
          <cell r="J2066" t="str">
            <v>0,00</v>
          </cell>
          <cell r="L2066">
            <v>2976.25</v>
          </cell>
          <cell r="M2066" t="str">
            <v>7 800 994,14</v>
          </cell>
          <cell r="N2066">
            <v>44561</v>
          </cell>
          <cell r="V2066" t="str">
            <v>0,00</v>
          </cell>
          <cell r="Y2066" t="str">
            <v>0,00</v>
          </cell>
        </row>
        <row r="2067">
          <cell r="G2067" t="str">
            <v>0,00</v>
          </cell>
          <cell r="J2067" t="str">
            <v>0,00</v>
          </cell>
          <cell r="L2067">
            <v>3338.25</v>
          </cell>
          <cell r="M2067" t="str">
            <v>8 366 399,39</v>
          </cell>
          <cell r="N2067">
            <v>44561</v>
          </cell>
          <cell r="V2067" t="str">
            <v>0,00</v>
          </cell>
          <cell r="Y2067" t="str">
            <v>0,00</v>
          </cell>
        </row>
        <row r="2068">
          <cell r="G2068" t="str">
            <v>0,00</v>
          </cell>
          <cell r="J2068" t="str">
            <v>0,00</v>
          </cell>
          <cell r="L2068">
            <v>532.9</v>
          </cell>
          <cell r="M2068" t="str">
            <v>2 177 168,28</v>
          </cell>
          <cell r="N2068">
            <v>44926</v>
          </cell>
          <cell r="V2068" t="str">
            <v>0,00</v>
          </cell>
          <cell r="Y2068" t="str">
            <v>0,00</v>
          </cell>
        </row>
        <row r="2069">
          <cell r="G2069" t="str">
            <v>0,00</v>
          </cell>
          <cell r="J2069" t="str">
            <v>0,00</v>
          </cell>
          <cell r="L2069">
            <v>1108.2</v>
          </cell>
          <cell r="M2069" t="str">
            <v>4 527 562,18</v>
          </cell>
          <cell r="N2069">
            <v>44926</v>
          </cell>
          <cell r="V2069" t="str">
            <v>0,00</v>
          </cell>
          <cell r="Y2069" t="str">
            <v>0,00</v>
          </cell>
        </row>
        <row r="2070">
          <cell r="G2070" t="str">
            <v>0,00</v>
          </cell>
          <cell r="J2070" t="str">
            <v>0,00</v>
          </cell>
          <cell r="L2070">
            <v>1427.5</v>
          </cell>
          <cell r="M2070" t="str">
            <v>5 832 065,53</v>
          </cell>
          <cell r="N2070">
            <v>44926</v>
          </cell>
          <cell r="U2070">
            <v>292.60000000000002</v>
          </cell>
          <cell r="V2070" t="str">
            <v>2 022 404,38</v>
          </cell>
          <cell r="W2070">
            <v>44926</v>
          </cell>
          <cell r="Y2070" t="str">
            <v>0,00</v>
          </cell>
        </row>
        <row r="2071">
          <cell r="G2071" t="str">
            <v>0,00</v>
          </cell>
          <cell r="I2071">
            <v>5</v>
          </cell>
          <cell r="J2071" t="str">
            <v>13 637 679,10</v>
          </cell>
          <cell r="K2071">
            <v>44561</v>
          </cell>
          <cell r="M2071" t="str">
            <v>0,00</v>
          </cell>
          <cell r="V2071" t="str">
            <v>0,00</v>
          </cell>
          <cell r="Y2071" t="str">
            <v>0,00</v>
          </cell>
        </row>
        <row r="2072">
          <cell r="G2072" t="str">
            <v>0,00</v>
          </cell>
          <cell r="I2072">
            <v>3</v>
          </cell>
          <cell r="J2072" t="str">
            <v>8 182 607,46</v>
          </cell>
          <cell r="K2072">
            <v>44561</v>
          </cell>
          <cell r="M2072" t="str">
            <v>0,00</v>
          </cell>
          <cell r="V2072" t="str">
            <v>0,00</v>
          </cell>
          <cell r="Y2072" t="str">
            <v>0,00</v>
          </cell>
        </row>
        <row r="2073">
          <cell r="G2073" t="str">
            <v>0,00</v>
          </cell>
          <cell r="J2073" t="str">
            <v>0,00</v>
          </cell>
          <cell r="L2073">
            <v>751</v>
          </cell>
          <cell r="M2073" t="str">
            <v>3 068 218,01</v>
          </cell>
          <cell r="N2073">
            <v>44926</v>
          </cell>
          <cell r="V2073" t="str">
            <v>0,00</v>
          </cell>
          <cell r="Y2073" t="str">
            <v>0,00</v>
          </cell>
        </row>
        <row r="2074">
          <cell r="G2074" t="str">
            <v>0,00</v>
          </cell>
          <cell r="J2074" t="str">
            <v>0,00</v>
          </cell>
          <cell r="L2074">
            <v>560.87</v>
          </cell>
          <cell r="M2074" t="str">
            <v>2 291 439,99</v>
          </cell>
          <cell r="N2074">
            <v>44926</v>
          </cell>
          <cell r="V2074" t="str">
            <v>0,00</v>
          </cell>
          <cell r="Y2074" t="str">
            <v>0,00</v>
          </cell>
        </row>
        <row r="2075">
          <cell r="G2075" t="str">
            <v>0,00</v>
          </cell>
          <cell r="J2075" t="str">
            <v>0,00</v>
          </cell>
          <cell r="L2075">
            <v>2295.38</v>
          </cell>
          <cell r="M2075" t="str">
            <v>5 712 487,43</v>
          </cell>
          <cell r="N2075">
            <v>44561</v>
          </cell>
          <cell r="U2075">
            <v>117.78</v>
          </cell>
          <cell r="V2075" t="str">
            <v>494 820,87</v>
          </cell>
          <cell r="W2075">
            <v>44196</v>
          </cell>
          <cell r="Y2075" t="str">
            <v>0,00</v>
          </cell>
        </row>
        <row r="2076">
          <cell r="G2076" t="str">
            <v>0,00</v>
          </cell>
          <cell r="J2076" t="str">
            <v>0,00</v>
          </cell>
          <cell r="L2076">
            <v>2292.1</v>
          </cell>
          <cell r="M2076" t="str">
            <v>5 700 390,46</v>
          </cell>
          <cell r="N2076">
            <v>44561</v>
          </cell>
          <cell r="U2076">
            <v>115.14</v>
          </cell>
          <cell r="V2076" t="str">
            <v>483 729,62</v>
          </cell>
          <cell r="W2076">
            <v>44196</v>
          </cell>
          <cell r="Y2076" t="str">
            <v>0,00</v>
          </cell>
        </row>
        <row r="2077">
          <cell r="G2077" t="str">
            <v>0,00</v>
          </cell>
          <cell r="J2077" t="str">
            <v>0,00</v>
          </cell>
          <cell r="L2077">
            <v>2286.4</v>
          </cell>
          <cell r="M2077" t="str">
            <v>5 679 368,29</v>
          </cell>
          <cell r="N2077">
            <v>44561</v>
          </cell>
          <cell r="U2077">
            <v>110</v>
          </cell>
          <cell r="V2077" t="str">
            <v>462 135,30</v>
          </cell>
          <cell r="W2077">
            <v>44196</v>
          </cell>
          <cell r="Y2077" t="str">
            <v>0,00</v>
          </cell>
        </row>
        <row r="2078">
          <cell r="G2078" t="str">
            <v>0,00</v>
          </cell>
          <cell r="J2078" t="str">
            <v>0,00</v>
          </cell>
          <cell r="L2078">
            <v>2289</v>
          </cell>
          <cell r="M2078" t="str">
            <v>5 683 282,15</v>
          </cell>
          <cell r="N2078">
            <v>44561</v>
          </cell>
          <cell r="U2078">
            <v>110</v>
          </cell>
          <cell r="V2078" t="str">
            <v>462 135,30</v>
          </cell>
          <cell r="W2078">
            <v>44196</v>
          </cell>
          <cell r="Y2078" t="str">
            <v>0,00</v>
          </cell>
        </row>
        <row r="2079">
          <cell r="G2079" t="str">
            <v>0,00</v>
          </cell>
          <cell r="J2079" t="str">
            <v>0,00</v>
          </cell>
          <cell r="L2079">
            <v>2292.1</v>
          </cell>
          <cell r="M2079" t="str">
            <v>5 700 390,46</v>
          </cell>
          <cell r="N2079">
            <v>44561</v>
          </cell>
          <cell r="U2079">
            <v>126.54</v>
          </cell>
          <cell r="V2079" t="str">
            <v>874 624,23</v>
          </cell>
          <cell r="W2079">
            <v>44926</v>
          </cell>
          <cell r="Y2079" t="str">
            <v>0,00</v>
          </cell>
        </row>
        <row r="2080">
          <cell r="G2080" t="str">
            <v>0,00</v>
          </cell>
          <cell r="J2080" t="str">
            <v>0,00</v>
          </cell>
          <cell r="L2080">
            <v>2286.4</v>
          </cell>
          <cell r="M2080" t="str">
            <v>5 679 368,29</v>
          </cell>
          <cell r="N2080">
            <v>44561</v>
          </cell>
          <cell r="U2080">
            <v>113</v>
          </cell>
          <cell r="V2080" t="str">
            <v>474 738,99</v>
          </cell>
          <cell r="W2080">
            <v>44196</v>
          </cell>
          <cell r="Y2080" t="str">
            <v>0,00</v>
          </cell>
        </row>
        <row r="2081">
          <cell r="G2081" t="str">
            <v>0,00</v>
          </cell>
          <cell r="J2081" t="str">
            <v>0,00</v>
          </cell>
          <cell r="L2081">
            <v>1100</v>
          </cell>
          <cell r="M2081" t="str">
            <v>4 735 797,00</v>
          </cell>
          <cell r="N2081">
            <v>44196</v>
          </cell>
          <cell r="U2081">
            <v>86.64</v>
          </cell>
          <cell r="V2081" t="str">
            <v>363 994,57</v>
          </cell>
          <cell r="W2081">
            <v>44196</v>
          </cell>
          <cell r="Y2081" t="str">
            <v>0,00</v>
          </cell>
        </row>
        <row r="2082">
          <cell r="G2082" t="str">
            <v>0,00</v>
          </cell>
          <cell r="J2082" t="str">
            <v>0,00</v>
          </cell>
          <cell r="L2082">
            <v>2292.1</v>
          </cell>
          <cell r="M2082" t="str">
            <v>5 700 390,46</v>
          </cell>
          <cell r="N2082">
            <v>44561</v>
          </cell>
          <cell r="U2082">
            <v>117.4</v>
          </cell>
          <cell r="V2082" t="str">
            <v>493 224,40</v>
          </cell>
          <cell r="W2082">
            <v>44196</v>
          </cell>
          <cell r="Y2082" t="str">
            <v>0,00</v>
          </cell>
        </row>
        <row r="2083">
          <cell r="G2083" t="str">
            <v>0,00</v>
          </cell>
          <cell r="J2083" t="str">
            <v>0,00</v>
          </cell>
          <cell r="L2083">
            <v>314.3</v>
          </cell>
          <cell r="M2083" t="str">
            <v>1 284 075,79</v>
          </cell>
          <cell r="N2083">
            <v>44926</v>
          </cell>
          <cell r="V2083" t="str">
            <v>0,00</v>
          </cell>
          <cell r="Y2083" t="str">
            <v>0,00</v>
          </cell>
        </row>
        <row r="2084">
          <cell r="G2084" t="str">
            <v>0,00</v>
          </cell>
          <cell r="I2084">
            <v>8</v>
          </cell>
          <cell r="J2084" t="str">
            <v>8 685 460,74</v>
          </cell>
          <cell r="K2084">
            <v>44926</v>
          </cell>
          <cell r="M2084" t="str">
            <v>0,00</v>
          </cell>
          <cell r="V2084" t="str">
            <v>0,00</v>
          </cell>
          <cell r="Y2084" t="str">
            <v>0,00</v>
          </cell>
        </row>
        <row r="2085">
          <cell r="G2085" t="str">
            <v>0,00</v>
          </cell>
          <cell r="I2085">
            <v>11</v>
          </cell>
          <cell r="J2085" t="str">
            <v>20 073 187,20</v>
          </cell>
          <cell r="K2085">
            <v>44926</v>
          </cell>
          <cell r="M2085" t="str">
            <v>0,00</v>
          </cell>
          <cell r="V2085" t="str">
            <v>0,00</v>
          </cell>
          <cell r="Y2085" t="str">
            <v>0,00</v>
          </cell>
        </row>
        <row r="2086">
          <cell r="G2086" t="str">
            <v>0,00</v>
          </cell>
          <cell r="I2086">
            <v>4</v>
          </cell>
          <cell r="J2086" t="str">
            <v>15 570 104,70</v>
          </cell>
          <cell r="K2086">
            <v>44561</v>
          </cell>
          <cell r="M2086" t="str">
            <v>0,00</v>
          </cell>
          <cell r="V2086" t="str">
            <v>0,00</v>
          </cell>
          <cell r="Y2086" t="str">
            <v>0,00</v>
          </cell>
        </row>
        <row r="2087">
          <cell r="G2087" t="str">
            <v>0,00</v>
          </cell>
          <cell r="I2087">
            <v>4</v>
          </cell>
          <cell r="J2087" t="str">
            <v>15 183 635,28</v>
          </cell>
          <cell r="K2087">
            <v>44926</v>
          </cell>
          <cell r="M2087" t="str">
            <v>0,00</v>
          </cell>
          <cell r="V2087" t="str">
            <v>0,00</v>
          </cell>
          <cell r="Y2087" t="str">
            <v>0,00</v>
          </cell>
        </row>
        <row r="2089">
          <cell r="G2089" t="str">
            <v>0,00</v>
          </cell>
          <cell r="V2089" t="str">
            <v>0,00</v>
          </cell>
          <cell r="Y2089" t="str">
            <v>0,00</v>
          </cell>
        </row>
        <row r="2090">
          <cell r="G2090" t="str">
            <v>0,00</v>
          </cell>
          <cell r="V2090" t="str">
            <v>0,00</v>
          </cell>
          <cell r="Y2090" t="str">
            <v>0,00</v>
          </cell>
        </row>
        <row r="2187">
          <cell r="J2187" t="str">
            <v>0,00</v>
          </cell>
          <cell r="L2187">
            <v>1260</v>
          </cell>
          <cell r="M2187" t="str">
            <v>4 641 260,40</v>
          </cell>
          <cell r="N2187">
            <v>44926</v>
          </cell>
        </row>
        <row r="2188">
          <cell r="J2188" t="str">
            <v>0,00</v>
          </cell>
          <cell r="L2188">
            <v>886</v>
          </cell>
          <cell r="M2188" t="str">
            <v>2 038 553,10</v>
          </cell>
          <cell r="N2188">
            <v>44926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60"/>
  <sheetViews>
    <sheetView tabSelected="1" view="pageBreakPreview" topLeftCell="W1" zoomScaleNormal="100" zoomScaleSheetLayoutView="100" workbookViewId="0">
      <selection activeCell="BB2" sqref="BB2:BF5"/>
    </sheetView>
  </sheetViews>
  <sheetFormatPr defaultRowHeight="15.75" x14ac:dyDescent="0.25"/>
  <cols>
    <col min="1" max="1" width="5.42578125" style="5" customWidth="1"/>
    <col min="2" max="2" width="34.28515625" style="5" customWidth="1"/>
    <col min="3" max="3" width="5" style="5" customWidth="1"/>
    <col min="4" max="4" width="6.5703125" style="5" customWidth="1"/>
    <col min="5" max="5" width="4.28515625" style="5" customWidth="1"/>
    <col min="6" max="6" width="4.7109375" style="5" customWidth="1"/>
    <col min="7" max="7" width="4.28515625" style="5" customWidth="1"/>
    <col min="8" max="8" width="4.5703125" style="9" customWidth="1"/>
    <col min="9" max="9" width="5.28515625" style="5" customWidth="1"/>
    <col min="10" max="10" width="4.42578125" style="5" customWidth="1"/>
    <col min="11" max="11" width="8.85546875" style="9" customWidth="1"/>
    <col min="12" max="12" width="7.85546875" style="9" customWidth="1"/>
    <col min="13" max="13" width="7.7109375" style="9" customWidth="1"/>
    <col min="14" max="14" width="7.85546875" style="5" customWidth="1"/>
    <col min="15" max="15" width="4" style="5" customWidth="1"/>
    <col min="16" max="16" width="5.5703125" style="5" customWidth="1"/>
    <col min="17" max="17" width="4.42578125" style="5" customWidth="1"/>
    <col min="18" max="18" width="7.7109375" style="5" customWidth="1"/>
    <col min="19" max="19" width="11.28515625" style="5" customWidth="1"/>
    <col min="20" max="20" width="8.5703125" style="5" customWidth="1"/>
    <col min="21" max="21" width="4.85546875" style="5" customWidth="1"/>
    <col min="22" max="22" width="11.42578125" style="5" customWidth="1"/>
    <col min="23" max="23" width="8.42578125" style="5" customWidth="1"/>
    <col min="24" max="24" width="7.5703125" style="5" customWidth="1"/>
    <col min="25" max="25" width="12.140625" style="5" customWidth="1"/>
    <col min="26" max="26" width="8.5703125" style="5" customWidth="1"/>
    <col min="27" max="27" width="4.28515625" style="5" customWidth="1"/>
    <col min="28" max="28" width="4.85546875" style="5" customWidth="1"/>
    <col min="29" max="29" width="7.28515625" style="5" customWidth="1"/>
    <col min="30" max="30" width="8" style="5" customWidth="1"/>
    <col min="31" max="31" width="11.140625" style="5" customWidth="1"/>
    <col min="32" max="32" width="8.42578125" style="5" customWidth="1"/>
    <col min="33" max="33" width="7.140625" style="5" customWidth="1"/>
    <col min="34" max="34" width="10" style="5" customWidth="1"/>
    <col min="35" max="35" width="8.5703125" style="5" customWidth="1"/>
    <col min="36" max="36" width="5" style="5" customWidth="1"/>
    <col min="37" max="37" width="4.85546875" style="5" customWidth="1"/>
    <col min="38" max="38" width="6.42578125" style="5" customWidth="1"/>
    <col min="39" max="39" width="6.7109375" style="5" customWidth="1"/>
    <col min="40" max="40" width="10.5703125" style="5" customWidth="1"/>
    <col min="41" max="41" width="8.7109375" style="5" customWidth="1"/>
    <col min="42" max="42" width="4.42578125" style="5" customWidth="1"/>
    <col min="43" max="43" width="4.85546875" style="5" customWidth="1"/>
    <col min="44" max="44" width="5.140625" style="5" customWidth="1"/>
    <col min="45" max="45" width="4" style="5" hidden="1" customWidth="1"/>
    <col min="46" max="46" width="4.5703125" style="5" customWidth="1"/>
    <col min="47" max="47" width="7.140625" style="5" customWidth="1"/>
    <col min="48" max="48" width="4.5703125" style="5" customWidth="1"/>
    <col min="49" max="49" width="10.140625" style="5" customWidth="1"/>
    <col min="50" max="50" width="8.7109375" style="223" customWidth="1"/>
    <col min="51" max="51" width="4" style="223" customWidth="1"/>
    <col min="52" max="52" width="4.85546875" style="223" customWidth="1"/>
    <col min="53" max="53" width="5.85546875" style="223" customWidth="1"/>
    <col min="54" max="54" width="16.28515625" style="13" customWidth="1"/>
    <col min="55" max="55" width="6.5703125" style="5" customWidth="1"/>
    <col min="56" max="56" width="5.28515625" style="5" customWidth="1"/>
    <col min="57" max="57" width="6.5703125" style="5" customWidth="1"/>
    <col min="58" max="58" width="17" style="5" customWidth="1"/>
    <col min="59" max="16384" width="9.140625" style="2"/>
  </cols>
  <sheetData>
    <row r="2" spans="1:58" ht="15" customHeight="1" x14ac:dyDescent="0.25">
      <c r="A2" s="11"/>
      <c r="B2" s="11"/>
      <c r="C2" s="11"/>
      <c r="D2" s="11"/>
      <c r="E2" s="11"/>
      <c r="F2" s="11"/>
      <c r="G2" s="11"/>
      <c r="H2" s="12"/>
      <c r="I2" s="11"/>
      <c r="J2" s="11"/>
      <c r="K2" s="12"/>
      <c r="L2" s="12"/>
      <c r="M2" s="12"/>
      <c r="N2" s="11"/>
      <c r="O2" s="11"/>
      <c r="P2" s="11"/>
      <c r="Q2" s="11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4"/>
      <c r="AY2" s="14"/>
      <c r="AZ2" s="14"/>
      <c r="BA2" s="14"/>
      <c r="BB2" s="280" t="s">
        <v>165</v>
      </c>
      <c r="BC2" s="280"/>
      <c r="BD2" s="280"/>
      <c r="BE2" s="280"/>
      <c r="BF2" s="280"/>
    </row>
    <row r="3" spans="1:58" ht="15" customHeight="1" x14ac:dyDescent="0.25">
      <c r="A3" s="11"/>
      <c r="B3" s="11"/>
      <c r="C3" s="11"/>
      <c r="D3" s="11"/>
      <c r="E3" s="11"/>
      <c r="F3" s="11"/>
      <c r="G3" s="11"/>
      <c r="H3" s="12"/>
      <c r="I3" s="11"/>
      <c r="J3" s="11"/>
      <c r="K3" s="12"/>
      <c r="L3" s="12"/>
      <c r="M3" s="12"/>
      <c r="N3" s="11"/>
      <c r="O3" s="11"/>
      <c r="P3" s="11"/>
      <c r="Q3" s="11"/>
      <c r="R3" s="13"/>
      <c r="S3" s="13"/>
      <c r="T3" s="13"/>
      <c r="U3" s="13"/>
      <c r="V3" s="13"/>
      <c r="W3" s="13"/>
      <c r="X3" s="13"/>
      <c r="Y3" s="13">
        <v>3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4"/>
      <c r="AY3" s="14"/>
      <c r="AZ3" s="14"/>
      <c r="BA3" s="14"/>
      <c r="BB3" s="280"/>
      <c r="BC3" s="280"/>
      <c r="BD3" s="280"/>
      <c r="BE3" s="280"/>
      <c r="BF3" s="280"/>
    </row>
    <row r="4" spans="1:58" ht="15" customHeight="1" x14ac:dyDescent="0.25">
      <c r="A4" s="11"/>
      <c r="B4" s="11"/>
      <c r="C4" s="11"/>
      <c r="D4" s="11"/>
      <c r="E4" s="11"/>
      <c r="F4" s="11"/>
      <c r="G4" s="11"/>
      <c r="H4" s="12"/>
      <c r="I4" s="11"/>
      <c r="J4" s="11"/>
      <c r="K4" s="12"/>
      <c r="L4" s="12"/>
      <c r="M4" s="12"/>
      <c r="N4" s="11"/>
      <c r="O4" s="11"/>
      <c r="P4" s="11"/>
      <c r="Q4" s="11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4"/>
      <c r="AY4" s="14"/>
      <c r="AZ4" s="14"/>
      <c r="BA4" s="14"/>
      <c r="BB4" s="280"/>
      <c r="BC4" s="280"/>
      <c r="BD4" s="280"/>
      <c r="BE4" s="280"/>
      <c r="BF4" s="280"/>
    </row>
    <row r="5" spans="1:58" ht="24.75" customHeight="1" x14ac:dyDescent="0.25">
      <c r="A5" s="11"/>
      <c r="B5" s="11"/>
      <c r="C5" s="11"/>
      <c r="D5" s="11"/>
      <c r="E5" s="11"/>
      <c r="F5" s="11"/>
      <c r="G5" s="11"/>
      <c r="H5" s="12"/>
      <c r="I5" s="11"/>
      <c r="J5" s="11"/>
      <c r="K5" s="12"/>
      <c r="L5" s="12"/>
      <c r="M5" s="12"/>
      <c r="N5" s="11"/>
      <c r="O5" s="11"/>
      <c r="P5" s="11"/>
      <c r="Q5" s="11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/>
      <c r="AY5" s="14"/>
      <c r="AZ5" s="14"/>
      <c r="BA5" s="14"/>
      <c r="BB5" s="280"/>
      <c r="BC5" s="280"/>
      <c r="BD5" s="280"/>
      <c r="BE5" s="280"/>
      <c r="BF5" s="280"/>
    </row>
    <row r="6" spans="1:58" ht="30" customHeight="1" x14ac:dyDescent="0.25">
      <c r="A6" s="15"/>
      <c r="B6" s="16"/>
      <c r="C6" s="16"/>
      <c r="D6" s="16"/>
      <c r="E6" s="16"/>
      <c r="F6" s="16"/>
      <c r="G6" s="16"/>
      <c r="H6" s="17"/>
      <c r="I6" s="16"/>
      <c r="J6" s="16"/>
      <c r="K6" s="17"/>
      <c r="L6" s="17"/>
      <c r="M6" s="17"/>
      <c r="N6" s="16"/>
      <c r="O6" s="16"/>
      <c r="P6" s="16"/>
      <c r="Q6" s="16"/>
      <c r="R6" s="16"/>
      <c r="S6" s="16"/>
      <c r="T6" s="16"/>
      <c r="U6" s="16"/>
      <c r="V6" s="16"/>
      <c r="W6" s="284" t="s">
        <v>45</v>
      </c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9"/>
      <c r="AX6" s="20"/>
      <c r="AY6" s="20"/>
      <c r="AZ6" s="20"/>
      <c r="BA6" s="20"/>
      <c r="BC6" s="13"/>
      <c r="BD6" s="13"/>
      <c r="BE6" s="13"/>
      <c r="BF6" s="13"/>
    </row>
    <row r="7" spans="1:58" s="3" customFormat="1" ht="48" customHeight="1" x14ac:dyDescent="0.3">
      <c r="A7" s="255" t="s">
        <v>0</v>
      </c>
      <c r="B7" s="258" t="s">
        <v>17</v>
      </c>
      <c r="C7" s="261" t="s">
        <v>3</v>
      </c>
      <c r="D7" s="264" t="s">
        <v>4</v>
      </c>
      <c r="E7" s="252" t="s">
        <v>5</v>
      </c>
      <c r="F7" s="252" t="s">
        <v>6</v>
      </c>
      <c r="G7" s="233" t="s">
        <v>7</v>
      </c>
      <c r="H7" s="241"/>
      <c r="I7" s="241"/>
      <c r="J7" s="241"/>
      <c r="K7" s="249" t="s">
        <v>28</v>
      </c>
      <c r="L7" s="233" t="s">
        <v>29</v>
      </c>
      <c r="M7" s="233"/>
      <c r="N7" s="241"/>
      <c r="O7" s="285" t="s">
        <v>30</v>
      </c>
      <c r="P7" s="288" t="s">
        <v>23</v>
      </c>
      <c r="Q7" s="288" t="s">
        <v>1</v>
      </c>
      <c r="R7" s="240" t="s">
        <v>26</v>
      </c>
      <c r="S7" s="240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67" t="s">
        <v>27</v>
      </c>
      <c r="AN7" s="268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70"/>
      <c r="BB7" s="281" t="s">
        <v>24</v>
      </c>
      <c r="BC7" s="281"/>
      <c r="BD7" s="281"/>
      <c r="BE7" s="281"/>
      <c r="BF7" s="281"/>
    </row>
    <row r="8" spans="1:58" s="3" customFormat="1" ht="18.75" customHeight="1" x14ac:dyDescent="0.3">
      <c r="A8" s="256"/>
      <c r="B8" s="259"/>
      <c r="C8" s="262"/>
      <c r="D8" s="265"/>
      <c r="E8" s="253"/>
      <c r="F8" s="253"/>
      <c r="G8" s="231" t="s">
        <v>8</v>
      </c>
      <c r="H8" s="277" t="s">
        <v>9</v>
      </c>
      <c r="I8" s="278"/>
      <c r="J8" s="278"/>
      <c r="K8" s="251"/>
      <c r="L8" s="249" t="s">
        <v>8</v>
      </c>
      <c r="M8" s="249" t="s">
        <v>22</v>
      </c>
      <c r="N8" s="249" t="s">
        <v>10</v>
      </c>
      <c r="O8" s="286"/>
      <c r="P8" s="289"/>
      <c r="Q8" s="289"/>
      <c r="R8" s="233" t="s">
        <v>32</v>
      </c>
      <c r="S8" s="235"/>
      <c r="T8" s="235"/>
      <c r="U8" s="233" t="s">
        <v>33</v>
      </c>
      <c r="V8" s="233"/>
      <c r="W8" s="233"/>
      <c r="X8" s="233" t="s">
        <v>34</v>
      </c>
      <c r="Y8" s="233"/>
      <c r="Z8" s="233"/>
      <c r="AA8" s="236" t="s">
        <v>35</v>
      </c>
      <c r="AB8" s="237"/>
      <c r="AC8" s="237"/>
      <c r="AD8" s="233" t="s">
        <v>36</v>
      </c>
      <c r="AE8" s="233"/>
      <c r="AF8" s="233"/>
      <c r="AG8" s="233" t="s">
        <v>37</v>
      </c>
      <c r="AH8" s="234"/>
      <c r="AI8" s="234"/>
      <c r="AJ8" s="233" t="s">
        <v>38</v>
      </c>
      <c r="AK8" s="233"/>
      <c r="AL8" s="233"/>
      <c r="AM8" s="278" t="s">
        <v>40</v>
      </c>
      <c r="AN8" s="291"/>
      <c r="AO8" s="291"/>
      <c r="AP8" s="283" t="s">
        <v>41</v>
      </c>
      <c r="AQ8" s="234"/>
      <c r="AR8" s="234"/>
      <c r="AS8" s="283" t="s">
        <v>43</v>
      </c>
      <c r="AT8" s="234"/>
      <c r="AU8" s="234"/>
      <c r="AV8" s="283" t="s">
        <v>42</v>
      </c>
      <c r="AW8" s="234"/>
      <c r="AX8" s="234"/>
      <c r="AY8" s="271" t="s">
        <v>99</v>
      </c>
      <c r="AZ8" s="272"/>
      <c r="BA8" s="273"/>
      <c r="BB8" s="282" t="s">
        <v>8</v>
      </c>
      <c r="BC8" s="281" t="s">
        <v>9</v>
      </c>
      <c r="BD8" s="281"/>
      <c r="BE8" s="281"/>
      <c r="BF8" s="281"/>
    </row>
    <row r="9" spans="1:58" s="3" customFormat="1" ht="185.25" customHeight="1" x14ac:dyDescent="0.3">
      <c r="A9" s="257"/>
      <c r="B9" s="260"/>
      <c r="C9" s="263"/>
      <c r="D9" s="266"/>
      <c r="E9" s="254"/>
      <c r="F9" s="254"/>
      <c r="G9" s="232"/>
      <c r="H9" s="21" t="s">
        <v>11</v>
      </c>
      <c r="I9" s="21" t="s">
        <v>12</v>
      </c>
      <c r="J9" s="21" t="s">
        <v>13</v>
      </c>
      <c r="K9" s="250"/>
      <c r="L9" s="250"/>
      <c r="M9" s="250"/>
      <c r="N9" s="250"/>
      <c r="O9" s="287"/>
      <c r="P9" s="290"/>
      <c r="Q9" s="290"/>
      <c r="R9" s="235"/>
      <c r="S9" s="235"/>
      <c r="T9" s="235"/>
      <c r="U9" s="235"/>
      <c r="V9" s="235"/>
      <c r="W9" s="235"/>
      <c r="X9" s="235"/>
      <c r="Y9" s="235"/>
      <c r="Z9" s="235"/>
      <c r="AA9" s="238"/>
      <c r="AB9" s="239"/>
      <c r="AC9" s="239"/>
      <c r="AD9" s="235"/>
      <c r="AE9" s="235"/>
      <c r="AF9" s="235"/>
      <c r="AG9" s="235"/>
      <c r="AH9" s="235"/>
      <c r="AI9" s="235"/>
      <c r="AJ9" s="235"/>
      <c r="AK9" s="235"/>
      <c r="AL9" s="235"/>
      <c r="AM9" s="292"/>
      <c r="AN9" s="292"/>
      <c r="AO9" s="292"/>
      <c r="AP9" s="235"/>
      <c r="AQ9" s="235"/>
      <c r="AR9" s="235"/>
      <c r="AS9" s="235"/>
      <c r="AT9" s="235"/>
      <c r="AU9" s="235"/>
      <c r="AV9" s="235"/>
      <c r="AW9" s="235"/>
      <c r="AX9" s="235"/>
      <c r="AY9" s="274"/>
      <c r="AZ9" s="275"/>
      <c r="BA9" s="276"/>
      <c r="BB9" s="282"/>
      <c r="BC9" s="22" t="s">
        <v>18</v>
      </c>
      <c r="BD9" s="22" t="s">
        <v>25</v>
      </c>
      <c r="BE9" s="22" t="s">
        <v>19</v>
      </c>
      <c r="BF9" s="22" t="s">
        <v>20</v>
      </c>
    </row>
    <row r="10" spans="1:58" s="3" customFormat="1" ht="55.5" customHeight="1" x14ac:dyDescent="0.3">
      <c r="A10" s="23"/>
      <c r="B10" s="23"/>
      <c r="C10" s="24"/>
      <c r="D10" s="25"/>
      <c r="E10" s="26"/>
      <c r="F10" s="26"/>
      <c r="G10" s="27" t="s">
        <v>14</v>
      </c>
      <c r="H10" s="27" t="s">
        <v>14</v>
      </c>
      <c r="I10" s="27" t="s">
        <v>14</v>
      </c>
      <c r="J10" s="27" t="s">
        <v>14</v>
      </c>
      <c r="K10" s="28" t="s">
        <v>2</v>
      </c>
      <c r="L10" s="28" t="s">
        <v>2</v>
      </c>
      <c r="M10" s="28" t="s">
        <v>2</v>
      </c>
      <c r="N10" s="28" t="s">
        <v>2</v>
      </c>
      <c r="O10" s="29" t="s">
        <v>15</v>
      </c>
      <c r="P10" s="30"/>
      <c r="Q10" s="31"/>
      <c r="R10" s="28" t="s">
        <v>2</v>
      </c>
      <c r="S10" s="28" t="s">
        <v>21</v>
      </c>
      <c r="T10" s="28" t="s">
        <v>39</v>
      </c>
      <c r="U10" s="28" t="s">
        <v>16</v>
      </c>
      <c r="V10" s="28" t="s">
        <v>21</v>
      </c>
      <c r="W10" s="28" t="s">
        <v>39</v>
      </c>
      <c r="X10" s="28" t="s">
        <v>2</v>
      </c>
      <c r="Y10" s="28" t="s">
        <v>21</v>
      </c>
      <c r="Z10" s="28" t="s">
        <v>39</v>
      </c>
      <c r="AA10" s="28" t="s">
        <v>2</v>
      </c>
      <c r="AB10" s="28" t="s">
        <v>21</v>
      </c>
      <c r="AC10" s="28" t="s">
        <v>39</v>
      </c>
      <c r="AD10" s="28" t="s">
        <v>2</v>
      </c>
      <c r="AE10" s="28" t="s">
        <v>21</v>
      </c>
      <c r="AF10" s="28" t="s">
        <v>39</v>
      </c>
      <c r="AG10" s="28" t="s">
        <v>2</v>
      </c>
      <c r="AH10" s="28" t="s">
        <v>21</v>
      </c>
      <c r="AI10" s="28" t="s">
        <v>39</v>
      </c>
      <c r="AJ10" s="32" t="s">
        <v>31</v>
      </c>
      <c r="AK10" s="28" t="s">
        <v>21</v>
      </c>
      <c r="AL10" s="28" t="s">
        <v>39</v>
      </c>
      <c r="AM10" s="33" t="s">
        <v>2</v>
      </c>
      <c r="AN10" s="33" t="s">
        <v>21</v>
      </c>
      <c r="AO10" s="28" t="s">
        <v>39</v>
      </c>
      <c r="AP10" s="33" t="s">
        <v>2</v>
      </c>
      <c r="AQ10" s="33" t="s">
        <v>21</v>
      </c>
      <c r="AR10" s="28" t="s">
        <v>39</v>
      </c>
      <c r="AS10" s="33" t="s">
        <v>2</v>
      </c>
      <c r="AT10" s="33" t="s">
        <v>21</v>
      </c>
      <c r="AU10" s="28" t="s">
        <v>39</v>
      </c>
      <c r="AV10" s="33" t="s">
        <v>16</v>
      </c>
      <c r="AW10" s="28" t="s">
        <v>21</v>
      </c>
      <c r="AX10" s="34" t="s">
        <v>39</v>
      </c>
      <c r="AY10" s="34" t="str">
        <f>[1]КПР!AM6</f>
        <v>ед</v>
      </c>
      <c r="AZ10" s="34" t="str">
        <f>[1]КПР!AN6</f>
        <v>руб.</v>
      </c>
      <c r="BA10" s="34" t="str">
        <f>[1]КПР!AO6</f>
        <v>плановая дата завершения работ</v>
      </c>
      <c r="BB10" s="35" t="s">
        <v>21</v>
      </c>
      <c r="BC10" s="35" t="s">
        <v>21</v>
      </c>
      <c r="BD10" s="35" t="s">
        <v>21</v>
      </c>
      <c r="BE10" s="35" t="s">
        <v>21</v>
      </c>
      <c r="BF10" s="35" t="s">
        <v>21</v>
      </c>
    </row>
    <row r="11" spans="1:58" s="8" customFormat="1" ht="14.25" customHeight="1" x14ac:dyDescent="0.3">
      <c r="A11" s="36">
        <v>1</v>
      </c>
      <c r="B11" s="36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8">
        <v>16</v>
      </c>
      <c r="Q11" s="39">
        <v>17</v>
      </c>
      <c r="R11" s="37">
        <v>18</v>
      </c>
      <c r="S11" s="37">
        <v>19</v>
      </c>
      <c r="T11" s="37">
        <v>20</v>
      </c>
      <c r="U11" s="37">
        <v>21</v>
      </c>
      <c r="V11" s="37">
        <v>22</v>
      </c>
      <c r="W11" s="37">
        <v>23</v>
      </c>
      <c r="X11" s="37">
        <v>24</v>
      </c>
      <c r="Y11" s="37">
        <v>25</v>
      </c>
      <c r="Z11" s="37">
        <v>26</v>
      </c>
      <c r="AA11" s="37">
        <v>27</v>
      </c>
      <c r="AB11" s="37">
        <v>28</v>
      </c>
      <c r="AC11" s="37">
        <v>29</v>
      </c>
      <c r="AD11" s="37">
        <v>30</v>
      </c>
      <c r="AE11" s="37">
        <v>31</v>
      </c>
      <c r="AF11" s="37">
        <v>32</v>
      </c>
      <c r="AG11" s="37">
        <v>33</v>
      </c>
      <c r="AH11" s="37">
        <v>34</v>
      </c>
      <c r="AI11" s="37">
        <v>35</v>
      </c>
      <c r="AJ11" s="37">
        <v>36</v>
      </c>
      <c r="AK11" s="37">
        <v>37</v>
      </c>
      <c r="AL11" s="37">
        <v>38</v>
      </c>
      <c r="AM11" s="37">
        <v>39</v>
      </c>
      <c r="AN11" s="37">
        <v>40</v>
      </c>
      <c r="AO11" s="37">
        <v>41</v>
      </c>
      <c r="AP11" s="37">
        <v>42</v>
      </c>
      <c r="AQ11" s="37">
        <v>43</v>
      </c>
      <c r="AR11" s="37">
        <v>44</v>
      </c>
      <c r="AS11" s="37">
        <v>45</v>
      </c>
      <c r="AT11" s="37">
        <v>46</v>
      </c>
      <c r="AU11" s="37">
        <v>47</v>
      </c>
      <c r="AV11" s="37">
        <v>48</v>
      </c>
      <c r="AW11" s="37">
        <v>49</v>
      </c>
      <c r="AX11" s="36">
        <v>50</v>
      </c>
      <c r="AY11" s="36">
        <v>51</v>
      </c>
      <c r="AZ11" s="36">
        <v>52</v>
      </c>
      <c r="BA11" s="36">
        <v>53</v>
      </c>
      <c r="BB11" s="39">
        <v>54</v>
      </c>
      <c r="BC11" s="39">
        <v>55</v>
      </c>
      <c r="BD11" s="39">
        <v>56</v>
      </c>
      <c r="BE11" s="39">
        <v>57</v>
      </c>
      <c r="BF11" s="39">
        <v>58</v>
      </c>
    </row>
    <row r="12" spans="1:58" s="1" customFormat="1" ht="17.25" customHeight="1" x14ac:dyDescent="0.25">
      <c r="A12" s="246" t="s">
        <v>44</v>
      </c>
      <c r="B12" s="247"/>
      <c r="C12" s="247"/>
      <c r="D12" s="248"/>
      <c r="E12" s="40"/>
      <c r="F12" s="41"/>
      <c r="G12" s="41"/>
      <c r="H12" s="42"/>
      <c r="I12" s="41"/>
      <c r="J12" s="41"/>
      <c r="K12" s="42"/>
      <c r="L12" s="42"/>
      <c r="M12" s="42"/>
      <c r="N12" s="41"/>
      <c r="O12" s="41"/>
      <c r="P12" s="41"/>
      <c r="Q12" s="41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44"/>
      <c r="AZ12" s="44"/>
      <c r="BA12" s="44"/>
      <c r="BB12" s="45"/>
      <c r="BC12" s="45"/>
      <c r="BD12" s="45"/>
      <c r="BE12" s="45"/>
      <c r="BF12" s="45"/>
    </row>
    <row r="13" spans="1:58" s="10" customFormat="1" ht="21" customHeight="1" x14ac:dyDescent="0.25">
      <c r="A13" s="46"/>
      <c r="B13" s="230" t="s">
        <v>93</v>
      </c>
      <c r="C13" s="47"/>
      <c r="D13" s="48"/>
      <c r="E13" s="49"/>
      <c r="F13" s="50"/>
      <c r="G13" s="50"/>
      <c r="H13" s="51"/>
      <c r="I13" s="50"/>
      <c r="J13" s="50"/>
      <c r="K13" s="51"/>
      <c r="L13" s="51"/>
      <c r="M13" s="51"/>
      <c r="N13" s="50"/>
      <c r="O13" s="50"/>
      <c r="P13" s="50"/>
      <c r="Q13" s="50"/>
      <c r="R13" s="52">
        <f>R14+R52</f>
        <v>49238.18</v>
      </c>
      <c r="S13" s="52" t="str">
        <f>S14</f>
        <v>40 443 596,92 +ПСД</v>
      </c>
      <c r="T13" s="52"/>
      <c r="U13" s="52">
        <f>U14+U52</f>
        <v>42</v>
      </c>
      <c r="V13" s="52">
        <f>V14</f>
        <v>101108261.05</v>
      </c>
      <c r="W13" s="52"/>
      <c r="X13" s="52">
        <f>X14+X52</f>
        <v>64201.71</v>
      </c>
      <c r="Y13" s="52">
        <f>Y14+Y53+Y54</f>
        <v>193562449.06</v>
      </c>
      <c r="Z13" s="52"/>
      <c r="AA13" s="52"/>
      <c r="AB13" s="52">
        <v>0</v>
      </c>
      <c r="AC13" s="52"/>
      <c r="AD13" s="52">
        <f>AD14+AD52</f>
        <v>68818.240000000005</v>
      </c>
      <c r="AE13" s="52">
        <f>AE14+AE52</f>
        <v>52557299.329999991</v>
      </c>
      <c r="AF13" s="52"/>
      <c r="AG13" s="52">
        <f>AG14+AG52</f>
        <v>1342.0000000000002</v>
      </c>
      <c r="AH13" s="52">
        <f>AH14+AH52</f>
        <v>6774175.7300000004</v>
      </c>
      <c r="AI13" s="52"/>
      <c r="AJ13" s="52"/>
      <c r="AK13" s="52">
        <f>AK14+AK52</f>
        <v>0</v>
      </c>
      <c r="AL13" s="52"/>
      <c r="AM13" s="52">
        <f>AM14+AM52</f>
        <v>4519</v>
      </c>
      <c r="AN13" s="52">
        <f>AN14+AN52</f>
        <v>38472713.960000001</v>
      </c>
      <c r="AO13" s="52"/>
      <c r="AP13" s="52"/>
      <c r="AQ13" s="52">
        <v>0</v>
      </c>
      <c r="AR13" s="52"/>
      <c r="AS13" s="52"/>
      <c r="AT13" s="52">
        <v>0</v>
      </c>
      <c r="AU13" s="52"/>
      <c r="AV13" s="52">
        <f>AV14</f>
        <v>5</v>
      </c>
      <c r="AW13" s="52">
        <f>AW14</f>
        <v>5115844.71</v>
      </c>
      <c r="AX13" s="53"/>
      <c r="AY13" s="54"/>
      <c r="AZ13" s="54">
        <v>0</v>
      </c>
      <c r="BA13" s="53"/>
      <c r="BB13" s="55" t="s">
        <v>161</v>
      </c>
      <c r="BC13" s="56">
        <f t="shared" ref="BC13:BE14" si="0">SUM(BC14:BC15)</f>
        <v>0</v>
      </c>
      <c r="BD13" s="56">
        <f t="shared" si="0"/>
        <v>0</v>
      </c>
      <c r="BE13" s="56">
        <f t="shared" si="0"/>
        <v>0</v>
      </c>
      <c r="BF13" s="55" t="s">
        <v>161</v>
      </c>
    </row>
    <row r="14" spans="1:58" s="10" customFormat="1" ht="23.25" customHeight="1" x14ac:dyDescent="0.25">
      <c r="A14" s="57"/>
      <c r="B14" s="58" t="s">
        <v>89</v>
      </c>
      <c r="C14" s="59"/>
      <c r="D14" s="59"/>
      <c r="E14" s="60"/>
      <c r="F14" s="60"/>
      <c r="G14" s="60"/>
      <c r="H14" s="61"/>
      <c r="I14" s="60"/>
      <c r="J14" s="60"/>
      <c r="K14" s="61"/>
      <c r="L14" s="61"/>
      <c r="M14" s="61"/>
      <c r="N14" s="60"/>
      <c r="O14" s="60"/>
      <c r="P14" s="60"/>
      <c r="Q14" s="60"/>
      <c r="R14" s="62">
        <v>49238.18</v>
      </c>
      <c r="S14" s="63" t="s">
        <v>164</v>
      </c>
      <c r="T14" s="63"/>
      <c r="U14" s="63">
        <f>SUM(U16:U51)</f>
        <v>42</v>
      </c>
      <c r="V14" s="63">
        <v>101108261.05</v>
      </c>
      <c r="W14" s="63"/>
      <c r="X14" s="63">
        <f>SUM(X16:X51)</f>
        <v>62055.71</v>
      </c>
      <c r="Y14" s="63">
        <f>Y15+Y16+Y17+Y18+Y19+Y20+Y21+Y22+Y23+Y24+Y25+Y26+Y27+Y28+Y29+Y30+Y31+Y32+Y33+Y34+Y35+Y36+Y37+Y38+Y39+Y40+Y41+Y42+Y43+Y44+Y45+Y46+Y47+Y48+Y49+Y50+Y51</f>
        <v>186882635.56</v>
      </c>
      <c r="Z14" s="63"/>
      <c r="AA14" s="63"/>
      <c r="AB14" s="63">
        <v>0</v>
      </c>
      <c r="AC14" s="63"/>
      <c r="AD14" s="63">
        <f>SUM(AD16:AD51)</f>
        <v>67718.240000000005</v>
      </c>
      <c r="AE14" s="63">
        <f>AE15+AE16+AE17+AE18+AE19+AE20+AE21+AE22+AE23+AE24+AE25+AE26+AE27+AE28+AE29+AE30+AE31+AE32+AE33+AE34+AE35+AE36+AE37+AE38+AE39+AE40+AE41+AE42+AE43+AE44+AE45+AE46</f>
        <v>51819232.329999991</v>
      </c>
      <c r="AF14" s="63"/>
      <c r="AG14" s="63">
        <f>SUM(AG16:AG51)</f>
        <v>1342.0000000000002</v>
      </c>
      <c r="AH14" s="63">
        <f>AH28+AH34+AH39+AH40+AH41+AH42+AH43+AH44+AH45+AH46</f>
        <v>6774175.7300000004</v>
      </c>
      <c r="AI14" s="63"/>
      <c r="AJ14" s="63"/>
      <c r="AK14" s="63">
        <f>SUM(AK16:AK51)</f>
        <v>0</v>
      </c>
      <c r="AL14" s="63"/>
      <c r="AM14" s="63">
        <f>SUM(AM16:AM51)</f>
        <v>3419</v>
      </c>
      <c r="AN14" s="63" t="str">
        <f>AN26</f>
        <v>30 271 278,96</v>
      </c>
      <c r="AO14" s="63"/>
      <c r="AP14" s="63"/>
      <c r="AQ14" s="63">
        <v>0</v>
      </c>
      <c r="AR14" s="63"/>
      <c r="AS14" s="63"/>
      <c r="AT14" s="63">
        <v>0</v>
      </c>
      <c r="AU14" s="63"/>
      <c r="AV14" s="63">
        <v>5</v>
      </c>
      <c r="AW14" s="63">
        <f>AW15+AW16+AW26</f>
        <v>5115844.71</v>
      </c>
      <c r="AX14" s="64"/>
      <c r="AY14" s="54"/>
      <c r="AZ14" s="54">
        <v>0</v>
      </c>
      <c r="BA14" s="53"/>
      <c r="BB14" s="65" t="s">
        <v>160</v>
      </c>
      <c r="BC14" s="56">
        <f t="shared" si="0"/>
        <v>0</v>
      </c>
      <c r="BD14" s="56">
        <f t="shared" si="0"/>
        <v>0</v>
      </c>
      <c r="BE14" s="56">
        <f t="shared" si="0"/>
        <v>0</v>
      </c>
      <c r="BF14" s="55" t="s">
        <v>160</v>
      </c>
    </row>
    <row r="15" spans="1:58" s="1" customFormat="1" ht="23.25" customHeight="1" x14ac:dyDescent="0.25">
      <c r="A15" s="66">
        <v>1</v>
      </c>
      <c r="B15" s="67" t="s">
        <v>92</v>
      </c>
      <c r="C15" s="68">
        <v>1959</v>
      </c>
      <c r="D15" s="68" t="s">
        <v>78</v>
      </c>
      <c r="E15" s="68">
        <v>2</v>
      </c>
      <c r="F15" s="68">
        <v>1</v>
      </c>
      <c r="G15" s="68">
        <v>8</v>
      </c>
      <c r="H15" s="68">
        <v>1</v>
      </c>
      <c r="I15" s="68">
        <v>7</v>
      </c>
      <c r="J15" s="68">
        <v>0</v>
      </c>
      <c r="K15" s="68">
        <v>501.5</v>
      </c>
      <c r="L15" s="68">
        <v>449.2</v>
      </c>
      <c r="M15" s="69">
        <v>51.9</v>
      </c>
      <c r="N15" s="69">
        <f>L15-M15</f>
        <v>397.3</v>
      </c>
      <c r="O15" s="68">
        <v>21</v>
      </c>
      <c r="P15" s="70"/>
      <c r="Q15" s="70"/>
      <c r="R15" s="28">
        <f>[1]КПР!F2051</f>
        <v>1355.6</v>
      </c>
      <c r="S15" s="28" t="str">
        <f>[1]КПР!G2051</f>
        <v>617 299,18 + ПСД</v>
      </c>
      <c r="T15" s="71">
        <f>[1]КПР!H2051</f>
        <v>44926</v>
      </c>
      <c r="U15" s="28"/>
      <c r="V15" s="28" t="str">
        <f>[1]КПР!J2051</f>
        <v>0,00</v>
      </c>
      <c r="W15" s="28"/>
      <c r="X15" s="28"/>
      <c r="Y15" s="28" t="str">
        <f>[1]КПР!M2051</f>
        <v>0,00</v>
      </c>
      <c r="Z15" s="28"/>
      <c r="AA15" s="72"/>
      <c r="AB15" s="73" t="s">
        <v>100</v>
      </c>
      <c r="AC15" s="74"/>
      <c r="AD15" s="75"/>
      <c r="AE15" s="73" t="s">
        <v>100</v>
      </c>
      <c r="AF15" s="76"/>
      <c r="AG15" s="28"/>
      <c r="AH15" s="28" t="str">
        <f>[1]КПР!V2051</f>
        <v>0,00</v>
      </c>
      <c r="AI15" s="28"/>
      <c r="AJ15" s="28"/>
      <c r="AK15" s="28" t="str">
        <f>[1]КПР!Y2051</f>
        <v>0,00</v>
      </c>
      <c r="AL15" s="28"/>
      <c r="AM15" s="43"/>
      <c r="AN15" s="28">
        <v>0</v>
      </c>
      <c r="AO15" s="43"/>
      <c r="AP15" s="43"/>
      <c r="AQ15" s="28">
        <v>0</v>
      </c>
      <c r="AR15" s="43"/>
      <c r="AS15" s="43"/>
      <c r="AT15" s="28">
        <v>0</v>
      </c>
      <c r="AU15" s="43"/>
      <c r="AV15" s="28">
        <v>2</v>
      </c>
      <c r="AW15" s="28" t="s">
        <v>121</v>
      </c>
      <c r="AX15" s="34">
        <v>44926</v>
      </c>
      <c r="AY15" s="44"/>
      <c r="AZ15" s="77">
        <v>0</v>
      </c>
      <c r="BA15" s="44"/>
      <c r="BB15" s="78" t="s">
        <v>123</v>
      </c>
      <c r="BC15" s="79">
        <v>0</v>
      </c>
      <c r="BD15" s="79">
        <v>0</v>
      </c>
      <c r="BE15" s="79">
        <v>0</v>
      </c>
      <c r="BF15" s="80" t="s">
        <v>123</v>
      </c>
    </row>
    <row r="16" spans="1:58" s="10" customFormat="1" ht="21" customHeight="1" x14ac:dyDescent="0.25">
      <c r="A16" s="66">
        <v>2</v>
      </c>
      <c r="B16" s="67" t="s">
        <v>90</v>
      </c>
      <c r="C16" s="81">
        <v>1958</v>
      </c>
      <c r="D16" s="82" t="s">
        <v>78</v>
      </c>
      <c r="E16" s="61">
        <v>2</v>
      </c>
      <c r="F16" s="61">
        <v>1</v>
      </c>
      <c r="G16" s="61">
        <v>8</v>
      </c>
      <c r="H16" s="61">
        <v>0</v>
      </c>
      <c r="I16" s="61">
        <v>8</v>
      </c>
      <c r="J16" s="61">
        <v>0</v>
      </c>
      <c r="K16" s="61">
        <v>487.1</v>
      </c>
      <c r="L16" s="61">
        <v>440</v>
      </c>
      <c r="M16" s="83">
        <v>0</v>
      </c>
      <c r="N16" s="83">
        <v>440</v>
      </c>
      <c r="O16" s="61">
        <v>17</v>
      </c>
      <c r="P16" s="61"/>
      <c r="Q16" s="61"/>
      <c r="R16" s="84">
        <f>[1]КПР!F2052</f>
        <v>1319.7</v>
      </c>
      <c r="S16" s="84" t="str">
        <f>[1]КПР!G2052</f>
        <v>409 274,17 + ПСД</v>
      </c>
      <c r="T16" s="71">
        <f>[1]КПР!H2052</f>
        <v>44926</v>
      </c>
      <c r="U16" s="85"/>
      <c r="V16" s="85" t="str">
        <f>[1]КПР!J2052</f>
        <v>0,00</v>
      </c>
      <c r="W16" s="85"/>
      <c r="X16" s="84">
        <f>[1]КПР!L2052</f>
        <v>1321.6</v>
      </c>
      <c r="Y16" s="84" t="str">
        <f>[1]КПР!M2052</f>
        <v>5 912 182,52</v>
      </c>
      <c r="Z16" s="86">
        <f>[1]КПР!N2052</f>
        <v>44926</v>
      </c>
      <c r="AA16" s="72"/>
      <c r="AB16" s="73" t="s">
        <v>100</v>
      </c>
      <c r="AC16" s="74"/>
      <c r="AD16" s="75"/>
      <c r="AE16" s="73" t="s">
        <v>100</v>
      </c>
      <c r="AF16" s="76"/>
      <c r="AG16" s="85"/>
      <c r="AH16" s="85" t="str">
        <f>[1]КПР!V2052</f>
        <v>0,00</v>
      </c>
      <c r="AI16" s="85"/>
      <c r="AJ16" s="85"/>
      <c r="AK16" s="85" t="str">
        <f>[1]КПР!Y2052</f>
        <v>0,00</v>
      </c>
      <c r="AL16" s="85"/>
      <c r="AM16" s="63"/>
      <c r="AN16" s="28">
        <v>0</v>
      </c>
      <c r="AO16" s="63"/>
      <c r="AP16" s="63"/>
      <c r="AQ16" s="85">
        <v>0</v>
      </c>
      <c r="AR16" s="63"/>
      <c r="AS16" s="63"/>
      <c r="AT16" s="28">
        <v>0</v>
      </c>
      <c r="AU16" s="63"/>
      <c r="AV16" s="85">
        <v>2</v>
      </c>
      <c r="AW16" s="85" t="s">
        <v>121</v>
      </c>
      <c r="AX16" s="87">
        <v>44926</v>
      </c>
      <c r="AY16" s="53"/>
      <c r="AZ16" s="77">
        <v>0</v>
      </c>
      <c r="BA16" s="53"/>
      <c r="BB16" s="88" t="s">
        <v>124</v>
      </c>
      <c r="BC16" s="79">
        <v>0</v>
      </c>
      <c r="BD16" s="79">
        <v>0</v>
      </c>
      <c r="BE16" s="79">
        <v>0</v>
      </c>
      <c r="BF16" s="228" t="s">
        <v>124</v>
      </c>
    </row>
    <row r="17" spans="1:58" s="3" customFormat="1" ht="22.5" customHeight="1" x14ac:dyDescent="0.3">
      <c r="A17" s="66">
        <v>3</v>
      </c>
      <c r="B17" s="89" t="s">
        <v>46</v>
      </c>
      <c r="C17" s="90">
        <v>1975</v>
      </c>
      <c r="D17" s="91" t="s">
        <v>76</v>
      </c>
      <c r="E17" s="92">
        <v>5</v>
      </c>
      <c r="F17" s="92">
        <v>5</v>
      </c>
      <c r="G17" s="92">
        <v>78</v>
      </c>
      <c r="H17" s="93">
        <v>0</v>
      </c>
      <c r="I17" s="93">
        <v>62</v>
      </c>
      <c r="J17" s="93">
        <v>16</v>
      </c>
      <c r="K17" s="94">
        <v>5074.2</v>
      </c>
      <c r="L17" s="94">
        <v>3547.1</v>
      </c>
      <c r="M17" s="94">
        <v>851.6</v>
      </c>
      <c r="N17" s="94">
        <v>2695.5</v>
      </c>
      <c r="O17" s="93">
        <v>98</v>
      </c>
      <c r="P17" s="95" t="s">
        <v>83</v>
      </c>
      <c r="Q17" s="96">
        <v>2017</v>
      </c>
      <c r="R17" s="97"/>
      <c r="S17" s="98" t="str">
        <f>[1]КПР!G2053</f>
        <v>0,00</v>
      </c>
      <c r="T17" s="71"/>
      <c r="U17" s="6"/>
      <c r="V17" s="6" t="str">
        <f>[1]КПР!J2053</f>
        <v>0,00</v>
      </c>
      <c r="W17" s="99"/>
      <c r="X17" s="6">
        <f>[1]КПР!L2053</f>
        <v>1300</v>
      </c>
      <c r="Y17" s="6" t="str">
        <f>[1]КПР!M2053</f>
        <v>6 950 822,00</v>
      </c>
      <c r="Z17" s="99">
        <f>[1]КПР!N2053</f>
        <v>44561</v>
      </c>
      <c r="AA17" s="72"/>
      <c r="AB17" s="73" t="s">
        <v>100</v>
      </c>
      <c r="AC17" s="74"/>
      <c r="AD17" s="75"/>
      <c r="AE17" s="73" t="s">
        <v>100</v>
      </c>
      <c r="AF17" s="76"/>
      <c r="AG17" s="6"/>
      <c r="AH17" s="6" t="str">
        <f>[1]КПР!V2053</f>
        <v>0,00</v>
      </c>
      <c r="AI17" s="32"/>
      <c r="AJ17" s="100"/>
      <c r="AK17" s="100" t="str">
        <f>[1]КПР!Y2053</f>
        <v>0,00</v>
      </c>
      <c r="AL17" s="101"/>
      <c r="AM17" s="100"/>
      <c r="AN17" s="28">
        <v>0</v>
      </c>
      <c r="AO17" s="102"/>
      <c r="AP17" s="100"/>
      <c r="AQ17" s="85">
        <v>0</v>
      </c>
      <c r="AR17" s="102"/>
      <c r="AS17" s="100"/>
      <c r="AT17" s="28">
        <v>0</v>
      </c>
      <c r="AU17" s="102"/>
      <c r="AV17" s="100"/>
      <c r="AW17" s="100">
        <v>0</v>
      </c>
      <c r="AX17" s="103"/>
      <c r="AY17" s="103"/>
      <c r="AZ17" s="77">
        <v>0</v>
      </c>
      <c r="BA17" s="103"/>
      <c r="BB17" s="104" t="s">
        <v>125</v>
      </c>
      <c r="BC17" s="6">
        <v>0</v>
      </c>
      <c r="BD17" s="6">
        <v>0</v>
      </c>
      <c r="BE17" s="6">
        <v>0</v>
      </c>
      <c r="BF17" s="229" t="s">
        <v>125</v>
      </c>
    </row>
    <row r="18" spans="1:58" s="3" customFormat="1" ht="22.5" customHeight="1" x14ac:dyDescent="0.3">
      <c r="A18" s="66">
        <v>4</v>
      </c>
      <c r="B18" s="106" t="s">
        <v>47</v>
      </c>
      <c r="C18" s="92">
        <v>1985</v>
      </c>
      <c r="D18" s="107" t="s">
        <v>76</v>
      </c>
      <c r="E18" s="92">
        <v>5</v>
      </c>
      <c r="F18" s="92">
        <v>5</v>
      </c>
      <c r="G18" s="92">
        <v>75</v>
      </c>
      <c r="H18" s="92">
        <v>0</v>
      </c>
      <c r="I18" s="92">
        <v>53</v>
      </c>
      <c r="J18" s="93">
        <v>22</v>
      </c>
      <c r="K18" s="94">
        <v>5074.2</v>
      </c>
      <c r="L18" s="94">
        <v>3547.1</v>
      </c>
      <c r="M18" s="94">
        <v>1179.5999999999999</v>
      </c>
      <c r="N18" s="94">
        <v>2367.5</v>
      </c>
      <c r="O18" s="93">
        <v>83</v>
      </c>
      <c r="P18" s="108"/>
      <c r="Q18" s="109"/>
      <c r="R18" s="110"/>
      <c r="S18" s="98" t="str">
        <f>[1]КПР!G2054</f>
        <v>0,00</v>
      </c>
      <c r="T18" s="71"/>
      <c r="U18" s="6"/>
      <c r="V18" s="6" t="str">
        <f>[1]КПР!J2054</f>
        <v>0,00</v>
      </c>
      <c r="W18" s="99"/>
      <c r="X18" s="6">
        <f>[1]КПР!L2054</f>
        <v>1300</v>
      </c>
      <c r="Y18" s="6" t="str">
        <f>[1]КПР!M2054</f>
        <v>6 950 822,00</v>
      </c>
      <c r="Z18" s="99">
        <f>[1]КПР!N2054</f>
        <v>44561</v>
      </c>
      <c r="AA18" s="72"/>
      <c r="AB18" s="73" t="s">
        <v>100</v>
      </c>
      <c r="AC18" s="74"/>
      <c r="AD18" s="75"/>
      <c r="AE18" s="73" t="s">
        <v>100</v>
      </c>
      <c r="AF18" s="76"/>
      <c r="AG18" s="6"/>
      <c r="AH18" s="6" t="str">
        <f>[1]КПР!V2054</f>
        <v>0,00</v>
      </c>
      <c r="AI18" s="32"/>
      <c r="AJ18" s="100"/>
      <c r="AK18" s="100" t="str">
        <f>[1]КПР!Y2054</f>
        <v>0,00</v>
      </c>
      <c r="AL18" s="101"/>
      <c r="AM18" s="100"/>
      <c r="AN18" s="28">
        <v>0</v>
      </c>
      <c r="AO18" s="102"/>
      <c r="AP18" s="100"/>
      <c r="AQ18" s="85">
        <v>0</v>
      </c>
      <c r="AR18" s="102"/>
      <c r="AS18" s="100"/>
      <c r="AT18" s="28">
        <v>0</v>
      </c>
      <c r="AU18" s="102"/>
      <c r="AV18" s="100"/>
      <c r="AW18" s="100">
        <v>0</v>
      </c>
      <c r="AX18" s="103"/>
      <c r="AY18" s="44"/>
      <c r="AZ18" s="77">
        <v>0</v>
      </c>
      <c r="BA18" s="44"/>
      <c r="BB18" s="105" t="s">
        <v>125</v>
      </c>
      <c r="BC18" s="6">
        <v>0</v>
      </c>
      <c r="BD18" s="6">
        <v>0</v>
      </c>
      <c r="BE18" s="6">
        <v>0</v>
      </c>
      <c r="BF18" s="229" t="s">
        <v>125</v>
      </c>
    </row>
    <row r="19" spans="1:58" s="3" customFormat="1" ht="22.5" customHeight="1" x14ac:dyDescent="0.3">
      <c r="A19" s="111">
        <v>5</v>
      </c>
      <c r="B19" s="112" t="s">
        <v>94</v>
      </c>
      <c r="C19" s="113">
        <v>1955</v>
      </c>
      <c r="D19" s="114" t="s">
        <v>78</v>
      </c>
      <c r="E19" s="113">
        <v>5</v>
      </c>
      <c r="F19" s="113">
        <v>8</v>
      </c>
      <c r="G19" s="113">
        <v>112</v>
      </c>
      <c r="H19" s="113">
        <v>4</v>
      </c>
      <c r="I19" s="115">
        <v>108</v>
      </c>
      <c r="J19" s="115"/>
      <c r="K19" s="116">
        <v>8480.9</v>
      </c>
      <c r="L19" s="116">
        <v>6425.5</v>
      </c>
      <c r="M19" s="116">
        <v>185</v>
      </c>
      <c r="N19" s="116">
        <v>6240.5</v>
      </c>
      <c r="O19" s="115">
        <v>236</v>
      </c>
      <c r="P19" s="117"/>
      <c r="Q19" s="118"/>
      <c r="R19" s="110"/>
      <c r="S19" s="98" t="str">
        <f>[1]КПР!G2055</f>
        <v>0,00</v>
      </c>
      <c r="T19" s="71"/>
      <c r="U19" s="6"/>
      <c r="V19" s="6" t="str">
        <f>[1]КПР!J2055</f>
        <v>0,00</v>
      </c>
      <c r="W19" s="99"/>
      <c r="X19" s="6">
        <f>[1]КПР!L2055</f>
        <v>7724.81</v>
      </c>
      <c r="Y19" s="6" t="str">
        <f>[1]КПР!M2055</f>
        <v>19 503 094,82</v>
      </c>
      <c r="Z19" s="99">
        <f>[1]КПР!N2055</f>
        <v>44561</v>
      </c>
      <c r="AA19" s="72"/>
      <c r="AB19" s="73" t="s">
        <v>100</v>
      </c>
      <c r="AC19" s="74"/>
      <c r="AD19" s="75">
        <v>7238.82</v>
      </c>
      <c r="AE19" s="73" t="s">
        <v>101</v>
      </c>
      <c r="AF19" s="76">
        <v>44561</v>
      </c>
      <c r="AG19" s="6"/>
      <c r="AH19" s="6" t="str">
        <f>[1]КПР!V2055</f>
        <v>0,00</v>
      </c>
      <c r="AI19" s="32"/>
      <c r="AJ19" s="100"/>
      <c r="AK19" s="100" t="str">
        <f>[1]КПР!Y2055</f>
        <v>0,00</v>
      </c>
      <c r="AL19" s="101"/>
      <c r="AM19" s="100"/>
      <c r="AN19" s="28">
        <v>0</v>
      </c>
      <c r="AO19" s="102"/>
      <c r="AP19" s="100"/>
      <c r="AQ19" s="85">
        <v>0</v>
      </c>
      <c r="AR19" s="102"/>
      <c r="AS19" s="100"/>
      <c r="AT19" s="28">
        <v>0</v>
      </c>
      <c r="AU19" s="102"/>
      <c r="AV19" s="100"/>
      <c r="AW19" s="100">
        <v>0</v>
      </c>
      <c r="AX19" s="103"/>
      <c r="AY19" s="53"/>
      <c r="AZ19" s="77">
        <v>0</v>
      </c>
      <c r="BA19" s="53"/>
      <c r="BB19" s="105" t="s">
        <v>126</v>
      </c>
      <c r="BC19" s="6">
        <v>0</v>
      </c>
      <c r="BD19" s="6">
        <v>0</v>
      </c>
      <c r="BE19" s="6">
        <v>0</v>
      </c>
      <c r="BF19" s="227" t="s">
        <v>126</v>
      </c>
    </row>
    <row r="20" spans="1:58" s="3" customFormat="1" ht="22.5" customHeight="1" x14ac:dyDescent="0.3">
      <c r="A20" s="111">
        <v>6</v>
      </c>
      <c r="B20" s="112" t="s">
        <v>95</v>
      </c>
      <c r="C20" s="113">
        <v>1956</v>
      </c>
      <c r="D20" s="114" t="s">
        <v>78</v>
      </c>
      <c r="E20" s="113">
        <v>5</v>
      </c>
      <c r="F20" s="113">
        <v>8</v>
      </c>
      <c r="G20" s="113">
        <v>123</v>
      </c>
      <c r="H20" s="113">
        <v>8</v>
      </c>
      <c r="I20" s="115">
        <v>115</v>
      </c>
      <c r="J20" s="115"/>
      <c r="K20" s="116">
        <v>10232.4</v>
      </c>
      <c r="L20" s="116">
        <v>7376.7</v>
      </c>
      <c r="M20" s="116">
        <v>473.4</v>
      </c>
      <c r="N20" s="116">
        <v>6903.3</v>
      </c>
      <c r="O20" s="115">
        <v>275</v>
      </c>
      <c r="P20" s="117"/>
      <c r="Q20" s="118"/>
      <c r="R20" s="110"/>
      <c r="S20" s="98" t="str">
        <f>[1]КПР!G2056</f>
        <v>0,00</v>
      </c>
      <c r="T20" s="71"/>
      <c r="U20" s="6"/>
      <c r="V20" s="6" t="str">
        <f>[1]КПР!J2056</f>
        <v>0,00</v>
      </c>
      <c r="W20" s="99"/>
      <c r="X20" s="6">
        <f>[1]КПР!L2056</f>
        <v>9182.41</v>
      </c>
      <c r="Y20" s="6" t="str">
        <f>[1]КПР!M2056</f>
        <v>23 123 655,51</v>
      </c>
      <c r="Z20" s="99">
        <f>[1]КПР!N2056</f>
        <v>44561</v>
      </c>
      <c r="AA20" s="72"/>
      <c r="AB20" s="73" t="s">
        <v>100</v>
      </c>
      <c r="AC20" s="74"/>
      <c r="AD20" s="75">
        <v>7801.26</v>
      </c>
      <c r="AE20" s="73" t="s">
        <v>102</v>
      </c>
      <c r="AF20" s="76">
        <v>44196</v>
      </c>
      <c r="AG20" s="6"/>
      <c r="AH20" s="6" t="str">
        <f>[1]КПР!V2056</f>
        <v>0,00</v>
      </c>
      <c r="AI20" s="32"/>
      <c r="AJ20" s="100"/>
      <c r="AK20" s="100" t="str">
        <f>[1]КПР!Y2056</f>
        <v>0,00</v>
      </c>
      <c r="AL20" s="101"/>
      <c r="AM20" s="100"/>
      <c r="AN20" s="28">
        <v>0</v>
      </c>
      <c r="AO20" s="102"/>
      <c r="AP20" s="100"/>
      <c r="AQ20" s="85">
        <v>0</v>
      </c>
      <c r="AR20" s="102"/>
      <c r="AS20" s="100"/>
      <c r="AT20" s="28">
        <v>0</v>
      </c>
      <c r="AU20" s="102"/>
      <c r="AV20" s="100"/>
      <c r="AW20" s="100">
        <v>0</v>
      </c>
      <c r="AX20" s="103"/>
      <c r="AY20" s="103"/>
      <c r="AZ20" s="77">
        <v>0</v>
      </c>
      <c r="BA20" s="103"/>
      <c r="BB20" s="105" t="s">
        <v>127</v>
      </c>
      <c r="BC20" s="6">
        <v>0</v>
      </c>
      <c r="BD20" s="6">
        <v>0</v>
      </c>
      <c r="BE20" s="6">
        <v>0</v>
      </c>
      <c r="BF20" s="105" t="s">
        <v>127</v>
      </c>
    </row>
    <row r="21" spans="1:58" s="3" customFormat="1" ht="22.5" customHeight="1" x14ac:dyDescent="0.3">
      <c r="A21" s="111">
        <v>7</v>
      </c>
      <c r="B21" s="112" t="s">
        <v>48</v>
      </c>
      <c r="C21" s="119">
        <v>1952</v>
      </c>
      <c r="D21" s="114" t="s">
        <v>78</v>
      </c>
      <c r="E21" s="119">
        <v>4</v>
      </c>
      <c r="F21" s="119">
        <v>3</v>
      </c>
      <c r="G21" s="120">
        <v>38</v>
      </c>
      <c r="H21" s="119">
        <v>3</v>
      </c>
      <c r="I21" s="119">
        <v>35</v>
      </c>
      <c r="J21" s="119">
        <v>0</v>
      </c>
      <c r="K21" s="121">
        <v>2060.2999999999997</v>
      </c>
      <c r="L21" s="122">
        <v>1637.6000000000001</v>
      </c>
      <c r="M21" s="121">
        <v>123.2</v>
      </c>
      <c r="N21" s="121">
        <v>1514.4</v>
      </c>
      <c r="O21" s="119">
        <v>92</v>
      </c>
      <c r="P21" s="123"/>
      <c r="Q21" s="31"/>
      <c r="R21" s="110"/>
      <c r="S21" s="98" t="str">
        <f>[1]КПР!G2057</f>
        <v>0,00</v>
      </c>
      <c r="T21" s="71"/>
      <c r="U21" s="6"/>
      <c r="V21" s="6" t="str">
        <f>[1]КПР!J2057</f>
        <v>0,00</v>
      </c>
      <c r="W21" s="99"/>
      <c r="X21" s="98">
        <f>[1]КПР!L2057</f>
        <v>790</v>
      </c>
      <c r="Y21" s="6" t="str">
        <f>[1]КПР!M2057</f>
        <v>3 227 552,90</v>
      </c>
      <c r="Z21" s="99">
        <f>[1]КПР!N2057</f>
        <v>44926</v>
      </c>
      <c r="AA21" s="72"/>
      <c r="AB21" s="73" t="s">
        <v>100</v>
      </c>
      <c r="AC21" s="74"/>
      <c r="AD21" s="75"/>
      <c r="AE21" s="73" t="s">
        <v>100</v>
      </c>
      <c r="AF21" s="76"/>
      <c r="AG21" s="6"/>
      <c r="AH21" s="6" t="str">
        <f>[1]КПР!V2057</f>
        <v>0,00</v>
      </c>
      <c r="AI21" s="99"/>
      <c r="AJ21" s="123"/>
      <c r="AK21" s="123" t="str">
        <f>[1]КПР!Y2057</f>
        <v>0,00</v>
      </c>
      <c r="AL21" s="101"/>
      <c r="AM21" s="123"/>
      <c r="AN21" s="28">
        <v>0</v>
      </c>
      <c r="AO21" s="102"/>
      <c r="AP21" s="123"/>
      <c r="AQ21" s="85">
        <v>0</v>
      </c>
      <c r="AR21" s="102"/>
      <c r="AS21" s="123"/>
      <c r="AT21" s="28">
        <v>0</v>
      </c>
      <c r="AU21" s="102"/>
      <c r="AV21" s="123"/>
      <c r="AW21" s="100">
        <v>0</v>
      </c>
      <c r="AX21" s="124"/>
      <c r="AY21" s="44"/>
      <c r="AZ21" s="77">
        <v>0</v>
      </c>
      <c r="BA21" s="44"/>
      <c r="BB21" s="105" t="s">
        <v>128</v>
      </c>
      <c r="BC21" s="6">
        <v>0</v>
      </c>
      <c r="BD21" s="6">
        <v>0</v>
      </c>
      <c r="BE21" s="6">
        <v>0</v>
      </c>
      <c r="BF21" s="105" t="s">
        <v>128</v>
      </c>
    </row>
    <row r="22" spans="1:58" s="3" customFormat="1" ht="22.5" customHeight="1" x14ac:dyDescent="0.3">
      <c r="A22" s="66">
        <v>8</v>
      </c>
      <c r="B22" s="106" t="s">
        <v>49</v>
      </c>
      <c r="C22" s="125">
        <v>1930</v>
      </c>
      <c r="D22" s="114" t="s">
        <v>78</v>
      </c>
      <c r="E22" s="125">
        <v>4</v>
      </c>
      <c r="F22" s="125">
        <v>4</v>
      </c>
      <c r="G22" s="120">
        <v>45</v>
      </c>
      <c r="H22" s="125">
        <v>33</v>
      </c>
      <c r="I22" s="120">
        <v>12</v>
      </c>
      <c r="J22" s="120">
        <v>0</v>
      </c>
      <c r="K22" s="122">
        <v>2756.7999999999997</v>
      </c>
      <c r="L22" s="122">
        <v>2383.6999999999998</v>
      </c>
      <c r="M22" s="122">
        <v>1743.1</v>
      </c>
      <c r="N22" s="122">
        <v>640.6</v>
      </c>
      <c r="O22" s="120">
        <v>109</v>
      </c>
      <c r="P22" s="123"/>
      <c r="Q22" s="31"/>
      <c r="R22" s="110"/>
      <c r="S22" s="110" t="str">
        <f>[1]КПР!G2058</f>
        <v>0,00</v>
      </c>
      <c r="T22" s="71"/>
      <c r="U22" s="6"/>
      <c r="V22" s="6" t="str">
        <f>[1]КПР!J2058</f>
        <v>0,00</v>
      </c>
      <c r="W22" s="99"/>
      <c r="X22" s="6">
        <f>[1]КПР!L2058</f>
        <v>3987.5</v>
      </c>
      <c r="Y22" s="6" t="str">
        <f>[1]КПР!M2058</f>
        <v>13 260 924,53</v>
      </c>
      <c r="Z22" s="99">
        <f>[1]КПР!N2058</f>
        <v>44926</v>
      </c>
      <c r="AA22" s="72"/>
      <c r="AB22" s="73" t="s">
        <v>100</v>
      </c>
      <c r="AC22" s="74"/>
      <c r="AD22" s="75">
        <v>2800</v>
      </c>
      <c r="AE22" s="73" t="s">
        <v>103</v>
      </c>
      <c r="AF22" s="76">
        <v>44926</v>
      </c>
      <c r="AG22" s="6"/>
      <c r="AH22" s="6" t="str">
        <f>[1]КПР!V2058</f>
        <v>0,00</v>
      </c>
      <c r="AI22" s="99"/>
      <c r="AJ22" s="123"/>
      <c r="AK22" s="123" t="str">
        <f>[1]КПР!Y2058</f>
        <v>0,00</v>
      </c>
      <c r="AL22" s="101"/>
      <c r="AM22" s="100"/>
      <c r="AN22" s="28">
        <v>0</v>
      </c>
      <c r="AO22" s="102"/>
      <c r="AP22" s="100"/>
      <c r="AQ22" s="85">
        <v>0</v>
      </c>
      <c r="AR22" s="102"/>
      <c r="AS22" s="100"/>
      <c r="AT22" s="28">
        <v>0</v>
      </c>
      <c r="AU22" s="102"/>
      <c r="AV22" s="100"/>
      <c r="AW22" s="100">
        <v>0</v>
      </c>
      <c r="AX22" s="124"/>
      <c r="AY22" s="53"/>
      <c r="AZ22" s="77">
        <v>0</v>
      </c>
      <c r="BA22" s="53"/>
      <c r="BB22" s="105" t="s">
        <v>129</v>
      </c>
      <c r="BC22" s="6">
        <v>0</v>
      </c>
      <c r="BD22" s="6">
        <v>0</v>
      </c>
      <c r="BE22" s="6">
        <v>0</v>
      </c>
      <c r="BF22" s="105" t="s">
        <v>129</v>
      </c>
    </row>
    <row r="23" spans="1:58" s="3" customFormat="1" ht="22.5" customHeight="1" x14ac:dyDescent="0.3">
      <c r="A23" s="66">
        <v>9</v>
      </c>
      <c r="B23" s="106" t="s">
        <v>50</v>
      </c>
      <c r="C23" s="113">
        <v>1992</v>
      </c>
      <c r="D23" s="114" t="s">
        <v>81</v>
      </c>
      <c r="E23" s="113">
        <v>10</v>
      </c>
      <c r="F23" s="113">
        <v>3</v>
      </c>
      <c r="G23" s="113">
        <v>120</v>
      </c>
      <c r="H23" s="113">
        <v>0</v>
      </c>
      <c r="I23" s="115">
        <v>120</v>
      </c>
      <c r="J23" s="115">
        <v>0</v>
      </c>
      <c r="K23" s="116">
        <v>20000</v>
      </c>
      <c r="L23" s="116">
        <v>20000</v>
      </c>
      <c r="M23" s="116">
        <v>0</v>
      </c>
      <c r="N23" s="116">
        <v>6424.2</v>
      </c>
      <c r="O23" s="115">
        <v>265</v>
      </c>
      <c r="P23" s="123"/>
      <c r="Q23" s="31"/>
      <c r="R23" s="110"/>
      <c r="S23" s="110" t="str">
        <f>[1]КПР!G2059</f>
        <v>0,00</v>
      </c>
      <c r="T23" s="71"/>
      <c r="U23" s="6">
        <f>[1]КПР!I2059</f>
        <v>3</v>
      </c>
      <c r="V23" s="6" t="str">
        <f>[1]КПР!J2059</f>
        <v>8 182 607,46</v>
      </c>
      <c r="W23" s="99">
        <f>[1]КПР!K2059</f>
        <v>44561</v>
      </c>
      <c r="X23" s="6"/>
      <c r="Y23" s="6" t="str">
        <f>[1]КПР!M2059</f>
        <v>0,00</v>
      </c>
      <c r="Z23" s="99"/>
      <c r="AA23" s="72"/>
      <c r="AB23" s="73" t="s">
        <v>100</v>
      </c>
      <c r="AC23" s="74"/>
      <c r="AD23" s="75"/>
      <c r="AE23" s="73" t="s">
        <v>100</v>
      </c>
      <c r="AF23" s="76"/>
      <c r="AG23" s="6"/>
      <c r="AH23" s="6" t="str">
        <f>[1]КПР!V2059</f>
        <v>0,00</v>
      </c>
      <c r="AI23" s="99"/>
      <c r="AJ23" s="100"/>
      <c r="AK23" s="100" t="str">
        <f>[1]КПР!Y2059</f>
        <v>0,00</v>
      </c>
      <c r="AL23" s="101"/>
      <c r="AM23" s="123"/>
      <c r="AN23" s="28">
        <v>0</v>
      </c>
      <c r="AO23" s="102"/>
      <c r="AP23" s="123"/>
      <c r="AQ23" s="85">
        <v>0</v>
      </c>
      <c r="AR23" s="102"/>
      <c r="AS23" s="123"/>
      <c r="AT23" s="28">
        <v>0</v>
      </c>
      <c r="AU23" s="102"/>
      <c r="AV23" s="123"/>
      <c r="AW23" s="100">
        <v>0</v>
      </c>
      <c r="AX23" s="124"/>
      <c r="AY23" s="103"/>
      <c r="AZ23" s="77">
        <v>0</v>
      </c>
      <c r="BA23" s="103"/>
      <c r="BB23" s="105" t="s">
        <v>130</v>
      </c>
      <c r="BC23" s="6">
        <v>0</v>
      </c>
      <c r="BD23" s="6">
        <v>0</v>
      </c>
      <c r="BE23" s="6">
        <v>0</v>
      </c>
      <c r="BF23" s="105" t="s">
        <v>130</v>
      </c>
    </row>
    <row r="24" spans="1:58" s="3" customFormat="1" ht="22.5" customHeight="1" x14ac:dyDescent="0.3">
      <c r="A24" s="66">
        <v>10</v>
      </c>
      <c r="B24" s="106" t="s">
        <v>51</v>
      </c>
      <c r="C24" s="113">
        <v>1985</v>
      </c>
      <c r="D24" s="114" t="s">
        <v>77</v>
      </c>
      <c r="E24" s="113">
        <v>9</v>
      </c>
      <c r="F24" s="113">
        <v>3</v>
      </c>
      <c r="G24" s="113">
        <v>108</v>
      </c>
      <c r="H24" s="113">
        <v>0</v>
      </c>
      <c r="I24" s="115">
        <v>108</v>
      </c>
      <c r="J24" s="115">
        <v>0</v>
      </c>
      <c r="K24" s="116">
        <v>7537.9</v>
      </c>
      <c r="L24" s="116">
        <v>5869.1</v>
      </c>
      <c r="M24" s="116">
        <v>0</v>
      </c>
      <c r="N24" s="116">
        <v>5869.1</v>
      </c>
      <c r="O24" s="115">
        <v>219</v>
      </c>
      <c r="P24" s="123"/>
      <c r="Q24" s="31"/>
      <c r="R24" s="110"/>
      <c r="S24" s="110" t="str">
        <f>[1]КПР!G2060</f>
        <v>0,00</v>
      </c>
      <c r="T24" s="71"/>
      <c r="U24" s="6">
        <f>[1]КПР!I2060</f>
        <v>3</v>
      </c>
      <c r="V24" s="6" t="str">
        <f>[1]КПР!J2060</f>
        <v>7 797 070,29</v>
      </c>
      <c r="W24" s="99">
        <f>[1]КПР!K2060</f>
        <v>44561</v>
      </c>
      <c r="X24" s="6"/>
      <c r="Y24" s="6" t="str">
        <f>[1]КПР!M2060</f>
        <v>0,00</v>
      </c>
      <c r="Z24" s="99"/>
      <c r="AA24" s="72"/>
      <c r="AB24" s="73" t="s">
        <v>100</v>
      </c>
      <c r="AC24" s="74"/>
      <c r="AD24" s="75"/>
      <c r="AE24" s="73" t="s">
        <v>100</v>
      </c>
      <c r="AF24" s="76"/>
      <c r="AG24" s="6"/>
      <c r="AH24" s="6" t="str">
        <f>[1]КПР!V2060</f>
        <v>0,00</v>
      </c>
      <c r="AI24" s="99"/>
      <c r="AJ24" s="123"/>
      <c r="AK24" s="123" t="str">
        <f>[1]КПР!Y2060</f>
        <v>0,00</v>
      </c>
      <c r="AL24" s="101"/>
      <c r="AM24" s="100"/>
      <c r="AN24" s="28">
        <v>0</v>
      </c>
      <c r="AO24" s="102"/>
      <c r="AP24" s="100"/>
      <c r="AQ24" s="85">
        <v>0</v>
      </c>
      <c r="AR24" s="102"/>
      <c r="AS24" s="100"/>
      <c r="AT24" s="28">
        <v>0</v>
      </c>
      <c r="AU24" s="102"/>
      <c r="AV24" s="100"/>
      <c r="AW24" s="100">
        <v>0</v>
      </c>
      <c r="AX24" s="124"/>
      <c r="AY24" s="44"/>
      <c r="AZ24" s="77">
        <v>0</v>
      </c>
      <c r="BA24" s="44"/>
      <c r="BB24" s="105" t="s">
        <v>131</v>
      </c>
      <c r="BC24" s="6">
        <v>0</v>
      </c>
      <c r="BD24" s="6">
        <v>0</v>
      </c>
      <c r="BE24" s="6">
        <v>0</v>
      </c>
      <c r="BF24" s="105" t="s">
        <v>131</v>
      </c>
    </row>
    <row r="25" spans="1:58" s="3" customFormat="1" ht="22.5" customHeight="1" x14ac:dyDescent="0.3">
      <c r="A25" s="66">
        <v>11</v>
      </c>
      <c r="B25" s="106" t="s">
        <v>52</v>
      </c>
      <c r="C25" s="126">
        <v>1994</v>
      </c>
      <c r="D25" s="127" t="s">
        <v>78</v>
      </c>
      <c r="E25" s="126" t="s">
        <v>79</v>
      </c>
      <c r="F25" s="126">
        <v>6</v>
      </c>
      <c r="G25" s="126">
        <v>216</v>
      </c>
      <c r="H25" s="126">
        <v>23</v>
      </c>
      <c r="I25" s="128">
        <v>193</v>
      </c>
      <c r="J25" s="128">
        <v>0</v>
      </c>
      <c r="K25" s="129">
        <v>21202.400000000001</v>
      </c>
      <c r="L25" s="129">
        <v>15520</v>
      </c>
      <c r="M25" s="129">
        <v>14015</v>
      </c>
      <c r="N25" s="129">
        <v>1504.9</v>
      </c>
      <c r="O25" s="128">
        <v>626</v>
      </c>
      <c r="P25" s="123" t="s">
        <v>84</v>
      </c>
      <c r="Q25" s="31">
        <v>2019</v>
      </c>
      <c r="R25" s="110"/>
      <c r="S25" s="110" t="str">
        <f>[1]КПР!G2061</f>
        <v>0,00</v>
      </c>
      <c r="T25" s="71"/>
      <c r="U25" s="6">
        <f>[1]КПР!I2061</f>
        <v>1</v>
      </c>
      <c r="V25" s="6" t="str">
        <f>[1]КПР!J2061</f>
        <v>3 795 908,82</v>
      </c>
      <c r="W25" s="99">
        <f>[1]КПР!K2061</f>
        <v>44926</v>
      </c>
      <c r="X25" s="6"/>
      <c r="Y25" s="6" t="str">
        <f>[1]КПР!M2061</f>
        <v>0,00</v>
      </c>
      <c r="Z25" s="99"/>
      <c r="AA25" s="72"/>
      <c r="AB25" s="73" t="s">
        <v>100</v>
      </c>
      <c r="AC25" s="74"/>
      <c r="AD25" s="75"/>
      <c r="AE25" s="73" t="s">
        <v>100</v>
      </c>
      <c r="AF25" s="76"/>
      <c r="AG25" s="6"/>
      <c r="AH25" s="6" t="str">
        <f>[1]КПР!V2061</f>
        <v>0,00</v>
      </c>
      <c r="AI25" s="99"/>
      <c r="AJ25" s="123"/>
      <c r="AK25" s="123" t="str">
        <f>[1]КПР!Y2061</f>
        <v>0,00</v>
      </c>
      <c r="AL25" s="101"/>
      <c r="AM25" s="123"/>
      <c r="AN25" s="28">
        <v>0</v>
      </c>
      <c r="AO25" s="102"/>
      <c r="AP25" s="123"/>
      <c r="AQ25" s="85">
        <v>0</v>
      </c>
      <c r="AR25" s="102"/>
      <c r="AS25" s="123"/>
      <c r="AT25" s="28">
        <v>0</v>
      </c>
      <c r="AU25" s="102"/>
      <c r="AV25" s="123"/>
      <c r="AW25" s="100">
        <v>0</v>
      </c>
      <c r="AX25" s="124"/>
      <c r="AY25" s="53"/>
      <c r="AZ25" s="77">
        <v>0</v>
      </c>
      <c r="BA25" s="53"/>
      <c r="BB25" s="105" t="s">
        <v>132</v>
      </c>
      <c r="BC25" s="6">
        <v>0</v>
      </c>
      <c r="BD25" s="6">
        <v>0</v>
      </c>
      <c r="BE25" s="6">
        <v>0</v>
      </c>
      <c r="BF25" s="105" t="s">
        <v>132</v>
      </c>
    </row>
    <row r="26" spans="1:58" s="7" customFormat="1" ht="22.5" customHeight="1" x14ac:dyDescent="0.3">
      <c r="A26" s="66">
        <v>12</v>
      </c>
      <c r="B26" s="130" t="s">
        <v>53</v>
      </c>
      <c r="C26" s="131">
        <v>1968</v>
      </c>
      <c r="D26" s="107" t="s">
        <v>78</v>
      </c>
      <c r="E26" s="131">
        <v>5</v>
      </c>
      <c r="F26" s="131">
        <v>6</v>
      </c>
      <c r="G26" s="131">
        <v>100</v>
      </c>
      <c r="H26" s="131">
        <v>8</v>
      </c>
      <c r="I26" s="132">
        <v>92</v>
      </c>
      <c r="J26" s="132">
        <v>0</v>
      </c>
      <c r="K26" s="133">
        <v>5985</v>
      </c>
      <c r="L26" s="133">
        <v>5985</v>
      </c>
      <c r="M26" s="133">
        <v>325.89999999999998</v>
      </c>
      <c r="N26" s="133">
        <v>4616</v>
      </c>
      <c r="O26" s="132">
        <v>186</v>
      </c>
      <c r="P26" s="134"/>
      <c r="Q26" s="135"/>
      <c r="R26" s="136">
        <f>[1]КПР!F2062</f>
        <v>46562.879999999997</v>
      </c>
      <c r="S26" s="136" t="str">
        <f>[1]КПР!G2062</f>
        <v>39 417 023,57 + ПСД</v>
      </c>
      <c r="T26" s="71">
        <v>44926</v>
      </c>
      <c r="U26" s="137"/>
      <c r="V26" s="137" t="str">
        <f>[1]КПР!J2062</f>
        <v>0,00</v>
      </c>
      <c r="W26" s="138"/>
      <c r="X26" s="137">
        <f>[1]КПР!L2062</f>
        <v>1304</v>
      </c>
      <c r="Y26" s="137" t="str">
        <f>[1]КПР!M2062</f>
        <v>10 105 400,16</v>
      </c>
      <c r="Z26" s="139">
        <f>[1]КПР!N2062</f>
        <v>44926</v>
      </c>
      <c r="AA26" s="72"/>
      <c r="AB26" s="73" t="s">
        <v>100</v>
      </c>
      <c r="AC26" s="74"/>
      <c r="AD26" s="75">
        <v>6923</v>
      </c>
      <c r="AE26" s="73" t="s">
        <v>104</v>
      </c>
      <c r="AF26" s="76">
        <v>44926</v>
      </c>
      <c r="AG26" s="137"/>
      <c r="AH26" s="137" t="str">
        <f>[1]КПР!V2062</f>
        <v>0,00</v>
      </c>
      <c r="AI26" s="138"/>
      <c r="AJ26" s="134"/>
      <c r="AK26" s="134" t="str">
        <f>[1]КПР!Y2062</f>
        <v>0,00</v>
      </c>
      <c r="AL26" s="140"/>
      <c r="AM26" s="134">
        <v>3419</v>
      </c>
      <c r="AN26" s="134" t="s">
        <v>119</v>
      </c>
      <c r="AO26" s="139">
        <v>44926</v>
      </c>
      <c r="AP26" s="134"/>
      <c r="AQ26" s="85">
        <v>0</v>
      </c>
      <c r="AR26" s="141"/>
      <c r="AS26" s="134"/>
      <c r="AT26" s="28">
        <v>0</v>
      </c>
      <c r="AU26" s="141"/>
      <c r="AV26" s="134">
        <v>1</v>
      </c>
      <c r="AW26" s="142" t="s">
        <v>122</v>
      </c>
      <c r="AX26" s="74">
        <v>44926</v>
      </c>
      <c r="AY26" s="103"/>
      <c r="AZ26" s="77">
        <v>0</v>
      </c>
      <c r="BA26" s="103"/>
      <c r="BB26" s="143" t="s">
        <v>133</v>
      </c>
      <c r="BC26" s="137">
        <v>0</v>
      </c>
      <c r="BD26" s="137">
        <v>0</v>
      </c>
      <c r="BE26" s="137">
        <v>0</v>
      </c>
      <c r="BF26" s="143" t="s">
        <v>133</v>
      </c>
    </row>
    <row r="27" spans="1:58" s="7" customFormat="1" ht="22.5" customHeight="1" x14ac:dyDescent="0.3">
      <c r="A27" s="111">
        <v>13</v>
      </c>
      <c r="B27" s="130" t="s">
        <v>96</v>
      </c>
      <c r="C27" s="107">
        <v>1958</v>
      </c>
      <c r="D27" s="107" t="s">
        <v>162</v>
      </c>
      <c r="E27" s="107">
        <v>2</v>
      </c>
      <c r="F27" s="107">
        <v>2</v>
      </c>
      <c r="G27" s="132">
        <v>12</v>
      </c>
      <c r="H27" s="132" t="s">
        <v>163</v>
      </c>
      <c r="I27" s="132">
        <v>12</v>
      </c>
      <c r="J27" s="132"/>
      <c r="K27" s="133">
        <v>719.71</v>
      </c>
      <c r="L27" s="133">
        <v>663.21</v>
      </c>
      <c r="M27" s="133" t="s">
        <v>163</v>
      </c>
      <c r="N27" s="133">
        <v>663.21</v>
      </c>
      <c r="O27" s="132">
        <v>24</v>
      </c>
      <c r="P27" s="134"/>
      <c r="Q27" s="135"/>
      <c r="R27" s="136"/>
      <c r="S27" s="136" t="str">
        <f>[1]КПР!G2063</f>
        <v>0,00</v>
      </c>
      <c r="T27" s="71"/>
      <c r="U27" s="137"/>
      <c r="V27" s="137" t="str">
        <f>[1]КПР!J2063</f>
        <v>0,00</v>
      </c>
      <c r="W27" s="138"/>
      <c r="X27" s="137">
        <f>[1]КПР!L2063</f>
        <v>1712.56</v>
      </c>
      <c r="Y27" s="137" t="str">
        <f>[1]КПР!M2063</f>
        <v>4 300 891,36</v>
      </c>
      <c r="Z27" s="139">
        <f>[1]КПР!N2063</f>
        <v>44561</v>
      </c>
      <c r="AA27" s="72"/>
      <c r="AB27" s="73" t="s">
        <v>100</v>
      </c>
      <c r="AC27" s="74"/>
      <c r="AD27" s="75"/>
      <c r="AE27" s="73" t="s">
        <v>100</v>
      </c>
      <c r="AF27" s="76"/>
      <c r="AG27" s="137"/>
      <c r="AH27" s="137" t="str">
        <f>[1]КПР!V2063</f>
        <v>0,00</v>
      </c>
      <c r="AI27" s="138"/>
      <c r="AJ27" s="134"/>
      <c r="AK27" s="134" t="str">
        <f>[1]КПР!Y2063</f>
        <v>0,00</v>
      </c>
      <c r="AL27" s="140"/>
      <c r="AM27" s="134"/>
      <c r="AN27" s="134">
        <v>0</v>
      </c>
      <c r="AO27" s="139"/>
      <c r="AP27" s="134"/>
      <c r="AQ27" s="85">
        <v>0</v>
      </c>
      <c r="AR27" s="141"/>
      <c r="AS27" s="134"/>
      <c r="AT27" s="28">
        <v>0</v>
      </c>
      <c r="AU27" s="141"/>
      <c r="AV27" s="134"/>
      <c r="AW27" s="134">
        <v>0</v>
      </c>
      <c r="AX27" s="144"/>
      <c r="AY27" s="44"/>
      <c r="AZ27" s="77">
        <v>0</v>
      </c>
      <c r="BA27" s="44"/>
      <c r="BB27" s="143" t="s">
        <v>134</v>
      </c>
      <c r="BC27" s="137">
        <v>0</v>
      </c>
      <c r="BD27" s="137">
        <v>0</v>
      </c>
      <c r="BE27" s="137">
        <v>0</v>
      </c>
      <c r="BF27" s="143" t="s">
        <v>134</v>
      </c>
    </row>
    <row r="28" spans="1:58" s="3" customFormat="1" ht="22.5" customHeight="1" x14ac:dyDescent="0.3">
      <c r="A28" s="111">
        <v>14</v>
      </c>
      <c r="B28" s="130" t="s">
        <v>54</v>
      </c>
      <c r="C28" s="131">
        <v>1953</v>
      </c>
      <c r="D28" s="107" t="s">
        <v>78</v>
      </c>
      <c r="E28" s="131">
        <v>3</v>
      </c>
      <c r="F28" s="131">
        <v>3</v>
      </c>
      <c r="G28" s="132">
        <v>23</v>
      </c>
      <c r="H28" s="131">
        <v>2</v>
      </c>
      <c r="I28" s="131">
        <v>21</v>
      </c>
      <c r="J28" s="131">
        <v>0</v>
      </c>
      <c r="K28" s="133">
        <v>1573.9</v>
      </c>
      <c r="L28" s="133">
        <v>1031.6999999999998</v>
      </c>
      <c r="M28" s="133">
        <v>80.599999999999994</v>
      </c>
      <c r="N28" s="133">
        <v>951.09999999999991</v>
      </c>
      <c r="O28" s="131">
        <v>51</v>
      </c>
      <c r="P28" s="134"/>
      <c r="Q28" s="135"/>
      <c r="R28" s="110"/>
      <c r="S28" s="110" t="str">
        <f>[1]КПР!G2064</f>
        <v>0,00</v>
      </c>
      <c r="T28" s="71"/>
      <c r="U28" s="6"/>
      <c r="V28" s="6" t="str">
        <f>[1]КПР!J2064</f>
        <v>0,00</v>
      </c>
      <c r="W28" s="99"/>
      <c r="X28" s="6">
        <f>[1]КПР!L2064</f>
        <v>2974.65</v>
      </c>
      <c r="Y28" s="6" t="str">
        <f>[1]КПР!M2064</f>
        <v>7 797 433,05</v>
      </c>
      <c r="Z28" s="99">
        <f>[1]КПР!N2064</f>
        <v>44561</v>
      </c>
      <c r="AA28" s="72"/>
      <c r="AB28" s="73" t="s">
        <v>100</v>
      </c>
      <c r="AC28" s="74"/>
      <c r="AD28" s="75">
        <v>4779</v>
      </c>
      <c r="AE28" s="73" t="s">
        <v>105</v>
      </c>
      <c r="AF28" s="76">
        <v>44561</v>
      </c>
      <c r="AG28" s="6">
        <f>[1]КПР!U2064</f>
        <v>152.9</v>
      </c>
      <c r="AH28" s="6" t="str">
        <f>[1]КПР!V2064</f>
        <v>642 368,07</v>
      </c>
      <c r="AI28" s="99">
        <f>[1]КПР!W2064</f>
        <v>44196</v>
      </c>
      <c r="AJ28" s="123"/>
      <c r="AK28" s="123" t="str">
        <f>[1]КПР!Y2064</f>
        <v>0,00</v>
      </c>
      <c r="AL28" s="101"/>
      <c r="AM28" s="100"/>
      <c r="AN28" s="134">
        <v>0</v>
      </c>
      <c r="AO28" s="102"/>
      <c r="AP28" s="100"/>
      <c r="AQ28" s="85">
        <v>0</v>
      </c>
      <c r="AR28" s="102"/>
      <c r="AS28" s="100"/>
      <c r="AT28" s="28">
        <v>0</v>
      </c>
      <c r="AU28" s="102"/>
      <c r="AV28" s="100"/>
      <c r="AW28" s="134">
        <v>0</v>
      </c>
      <c r="AX28" s="124"/>
      <c r="AY28" s="53"/>
      <c r="AZ28" s="77">
        <v>0</v>
      </c>
      <c r="BA28" s="53"/>
      <c r="BB28" s="105" t="s">
        <v>135</v>
      </c>
      <c r="BC28" s="137">
        <v>0</v>
      </c>
      <c r="BD28" s="137">
        <v>0</v>
      </c>
      <c r="BE28" s="137">
        <v>0</v>
      </c>
      <c r="BF28" s="105" t="s">
        <v>135</v>
      </c>
    </row>
    <row r="29" spans="1:58" s="3" customFormat="1" ht="22.5" customHeight="1" x14ac:dyDescent="0.3">
      <c r="A29" s="111">
        <v>15</v>
      </c>
      <c r="B29" s="130" t="s">
        <v>97</v>
      </c>
      <c r="C29" s="131">
        <v>1950</v>
      </c>
      <c r="D29" s="107" t="s">
        <v>78</v>
      </c>
      <c r="E29" s="131">
        <v>4</v>
      </c>
      <c r="F29" s="131">
        <v>3</v>
      </c>
      <c r="G29" s="131">
        <v>36</v>
      </c>
      <c r="H29" s="131">
        <v>2</v>
      </c>
      <c r="I29" s="131">
        <v>34</v>
      </c>
      <c r="J29" s="131"/>
      <c r="K29" s="133">
        <v>1962.9</v>
      </c>
      <c r="L29" s="133">
        <v>1770.5</v>
      </c>
      <c r="M29" s="133">
        <v>81.8</v>
      </c>
      <c r="N29" s="133">
        <v>1688.7</v>
      </c>
      <c r="O29" s="131">
        <v>70</v>
      </c>
      <c r="P29" s="145"/>
      <c r="Q29" s="146"/>
      <c r="R29" s="110"/>
      <c r="S29" s="110" t="str">
        <f>[1]КПР!G2065</f>
        <v>0,00</v>
      </c>
      <c r="T29" s="71"/>
      <c r="U29" s="6"/>
      <c r="V29" s="6" t="str">
        <f>[1]КПР!J2065</f>
        <v>0,00</v>
      </c>
      <c r="W29" s="99"/>
      <c r="X29" s="6">
        <f>[1]КПР!L2065</f>
        <v>2315.4299999999998</v>
      </c>
      <c r="Y29" s="6" t="str">
        <f>[1]КПР!M2065</f>
        <v>5 810 458,86</v>
      </c>
      <c r="Z29" s="99">
        <f>[1]КПР!N2065</f>
        <v>44561</v>
      </c>
      <c r="AA29" s="72"/>
      <c r="AB29" s="73" t="s">
        <v>100</v>
      </c>
      <c r="AC29" s="74"/>
      <c r="AD29" s="75">
        <v>1912.33</v>
      </c>
      <c r="AE29" s="73" t="s">
        <v>106</v>
      </c>
      <c r="AF29" s="76">
        <v>44196</v>
      </c>
      <c r="AG29" s="6"/>
      <c r="AH29" s="6" t="str">
        <f>[1]КПР!V2065</f>
        <v>0,00</v>
      </c>
      <c r="AI29" s="99"/>
      <c r="AJ29" s="123"/>
      <c r="AK29" s="123" t="str">
        <f>[1]КПР!Y2065</f>
        <v>0,00</v>
      </c>
      <c r="AL29" s="101"/>
      <c r="AM29" s="100"/>
      <c r="AN29" s="134">
        <v>0</v>
      </c>
      <c r="AO29" s="102"/>
      <c r="AP29" s="100"/>
      <c r="AQ29" s="85">
        <v>0</v>
      </c>
      <c r="AR29" s="102"/>
      <c r="AS29" s="100"/>
      <c r="AT29" s="28">
        <v>0</v>
      </c>
      <c r="AU29" s="102"/>
      <c r="AV29" s="100"/>
      <c r="AW29" s="134">
        <v>0</v>
      </c>
      <c r="AX29" s="124"/>
      <c r="AY29" s="103"/>
      <c r="AZ29" s="77">
        <v>0</v>
      </c>
      <c r="BA29" s="103"/>
      <c r="BB29" s="105" t="s">
        <v>136</v>
      </c>
      <c r="BC29" s="137">
        <v>0</v>
      </c>
      <c r="BD29" s="137">
        <v>0</v>
      </c>
      <c r="BE29" s="137">
        <v>0</v>
      </c>
      <c r="BF29" s="105" t="s">
        <v>136</v>
      </c>
    </row>
    <row r="30" spans="1:58" s="3" customFormat="1" ht="22.5" customHeight="1" x14ac:dyDescent="0.3">
      <c r="A30" s="111">
        <v>16</v>
      </c>
      <c r="B30" s="130" t="s">
        <v>55</v>
      </c>
      <c r="C30" s="131">
        <v>1953</v>
      </c>
      <c r="D30" s="107" t="s">
        <v>78</v>
      </c>
      <c r="E30" s="131">
        <v>3</v>
      </c>
      <c r="F30" s="131">
        <v>3</v>
      </c>
      <c r="G30" s="132">
        <v>20</v>
      </c>
      <c r="H30" s="131">
        <v>0</v>
      </c>
      <c r="I30" s="131">
        <v>20</v>
      </c>
      <c r="J30" s="131">
        <v>0</v>
      </c>
      <c r="K30" s="133">
        <v>1563.8</v>
      </c>
      <c r="L30" s="133">
        <v>998.8</v>
      </c>
      <c r="M30" s="133">
        <v>0</v>
      </c>
      <c r="N30" s="133">
        <v>998.8</v>
      </c>
      <c r="O30" s="131">
        <v>45</v>
      </c>
      <c r="P30" s="134"/>
      <c r="Q30" s="135"/>
      <c r="R30" s="110"/>
      <c r="S30" s="110" t="str">
        <f>[1]КПР!G2066</f>
        <v>0,00</v>
      </c>
      <c r="T30" s="71"/>
      <c r="U30" s="6"/>
      <c r="V30" s="6" t="str">
        <f>[1]КПР!J2066</f>
        <v>0,00</v>
      </c>
      <c r="W30" s="32"/>
      <c r="X30" s="6">
        <f>[1]КПР!L2066</f>
        <v>2976.25</v>
      </c>
      <c r="Y30" s="6" t="str">
        <f>[1]КПР!M2066</f>
        <v>7 800 994,14</v>
      </c>
      <c r="Z30" s="99">
        <f>[1]КПР!N2066</f>
        <v>44561</v>
      </c>
      <c r="AA30" s="72"/>
      <c r="AB30" s="73" t="s">
        <v>100</v>
      </c>
      <c r="AC30" s="74"/>
      <c r="AD30" s="75">
        <v>5288.82</v>
      </c>
      <c r="AE30" s="73" t="s">
        <v>107</v>
      </c>
      <c r="AF30" s="76">
        <v>44561</v>
      </c>
      <c r="AG30" s="6"/>
      <c r="AH30" s="6" t="str">
        <f>[1]КПР!V2066</f>
        <v>0,00</v>
      </c>
      <c r="AI30" s="99"/>
      <c r="AJ30" s="100"/>
      <c r="AK30" s="100" t="str">
        <f>[1]КПР!Y2066</f>
        <v>0,00</v>
      </c>
      <c r="AL30" s="101"/>
      <c r="AM30" s="123"/>
      <c r="AN30" s="134">
        <v>0</v>
      </c>
      <c r="AO30" s="102"/>
      <c r="AP30" s="123"/>
      <c r="AQ30" s="85">
        <v>0</v>
      </c>
      <c r="AR30" s="102"/>
      <c r="AS30" s="123"/>
      <c r="AT30" s="28">
        <v>0</v>
      </c>
      <c r="AU30" s="102"/>
      <c r="AV30" s="123"/>
      <c r="AW30" s="134">
        <v>0</v>
      </c>
      <c r="AX30" s="124"/>
      <c r="AY30" s="44"/>
      <c r="AZ30" s="77">
        <v>0</v>
      </c>
      <c r="BA30" s="44"/>
      <c r="BB30" s="105" t="s">
        <v>137</v>
      </c>
      <c r="BC30" s="137">
        <v>0</v>
      </c>
      <c r="BD30" s="137">
        <v>0</v>
      </c>
      <c r="BE30" s="137">
        <v>0</v>
      </c>
      <c r="BF30" s="105" t="s">
        <v>137</v>
      </c>
    </row>
    <row r="31" spans="1:58" s="3" customFormat="1" ht="22.5" customHeight="1" x14ac:dyDescent="0.3">
      <c r="A31" s="111">
        <v>17</v>
      </c>
      <c r="B31" s="130" t="s">
        <v>98</v>
      </c>
      <c r="C31" s="131">
        <v>1955</v>
      </c>
      <c r="D31" s="107" t="s">
        <v>78</v>
      </c>
      <c r="E31" s="131">
        <v>4</v>
      </c>
      <c r="F31" s="131">
        <v>4</v>
      </c>
      <c r="G31" s="131">
        <v>48</v>
      </c>
      <c r="H31" s="131">
        <v>2</v>
      </c>
      <c r="I31" s="131">
        <v>46</v>
      </c>
      <c r="J31" s="131"/>
      <c r="K31" s="133">
        <v>2783.46</v>
      </c>
      <c r="L31" s="133">
        <v>2419.3000000000002</v>
      </c>
      <c r="M31" s="133">
        <v>110.3</v>
      </c>
      <c r="N31" s="133">
        <v>2309</v>
      </c>
      <c r="O31" s="131">
        <v>124</v>
      </c>
      <c r="P31" s="134"/>
      <c r="Q31" s="135"/>
      <c r="R31" s="110"/>
      <c r="S31" s="110" t="str">
        <f>[1]КПР!G2067</f>
        <v>0,00</v>
      </c>
      <c r="T31" s="71"/>
      <c r="U31" s="6"/>
      <c r="V31" s="6" t="str">
        <f>[1]КПР!J2067</f>
        <v>0,00</v>
      </c>
      <c r="W31" s="32"/>
      <c r="X31" s="6">
        <f>[1]КПР!L2067</f>
        <v>3338.25</v>
      </c>
      <c r="Y31" s="6" t="str">
        <f>[1]КПР!M2067</f>
        <v>8 366 399,39</v>
      </c>
      <c r="Z31" s="99">
        <f>[1]КПР!N2067</f>
        <v>44561</v>
      </c>
      <c r="AA31" s="72"/>
      <c r="AB31" s="73" t="s">
        <v>100</v>
      </c>
      <c r="AC31" s="74"/>
      <c r="AD31" s="75">
        <v>2661.52</v>
      </c>
      <c r="AE31" s="73" t="s">
        <v>108</v>
      </c>
      <c r="AF31" s="76">
        <v>44196</v>
      </c>
      <c r="AG31" s="6"/>
      <c r="AH31" s="6" t="str">
        <f>[1]КПР!V2067</f>
        <v>0,00</v>
      </c>
      <c r="AI31" s="99"/>
      <c r="AJ31" s="100"/>
      <c r="AK31" s="100" t="str">
        <f>[1]КПР!Y2067</f>
        <v>0,00</v>
      </c>
      <c r="AL31" s="101"/>
      <c r="AM31" s="123"/>
      <c r="AN31" s="134">
        <v>0</v>
      </c>
      <c r="AO31" s="102"/>
      <c r="AP31" s="123"/>
      <c r="AQ31" s="85">
        <v>0</v>
      </c>
      <c r="AR31" s="102"/>
      <c r="AS31" s="123"/>
      <c r="AT31" s="28">
        <v>0</v>
      </c>
      <c r="AU31" s="102"/>
      <c r="AV31" s="123"/>
      <c r="AW31" s="134">
        <v>0</v>
      </c>
      <c r="AX31" s="124"/>
      <c r="AY31" s="53"/>
      <c r="AZ31" s="77">
        <v>0</v>
      </c>
      <c r="BA31" s="53"/>
      <c r="BB31" s="105" t="s">
        <v>138</v>
      </c>
      <c r="BC31" s="137">
        <v>0</v>
      </c>
      <c r="BD31" s="137">
        <v>0</v>
      </c>
      <c r="BE31" s="137">
        <v>0</v>
      </c>
      <c r="BF31" s="105" t="s">
        <v>138</v>
      </c>
    </row>
    <row r="32" spans="1:58" s="3" customFormat="1" ht="45.75" customHeight="1" x14ac:dyDescent="0.3">
      <c r="A32" s="111">
        <v>18</v>
      </c>
      <c r="B32" s="130" t="s">
        <v>56</v>
      </c>
      <c r="C32" s="131">
        <v>1953</v>
      </c>
      <c r="D32" s="107" t="s">
        <v>78</v>
      </c>
      <c r="E32" s="131">
        <v>2</v>
      </c>
      <c r="F32" s="131">
        <v>2</v>
      </c>
      <c r="G32" s="131">
        <v>12</v>
      </c>
      <c r="H32" s="131">
        <v>1</v>
      </c>
      <c r="I32" s="131">
        <v>10</v>
      </c>
      <c r="J32" s="131">
        <v>1</v>
      </c>
      <c r="K32" s="133">
        <v>662.4</v>
      </c>
      <c r="L32" s="133">
        <v>606</v>
      </c>
      <c r="M32" s="133">
        <v>85.7</v>
      </c>
      <c r="N32" s="133">
        <v>520.29999999999995</v>
      </c>
      <c r="O32" s="131">
        <v>27</v>
      </c>
      <c r="P32" s="134" t="s">
        <v>85</v>
      </c>
      <c r="Q32" s="135">
        <v>2017</v>
      </c>
      <c r="R32" s="110"/>
      <c r="S32" s="110" t="str">
        <f>[1]КПР!G2068</f>
        <v>0,00</v>
      </c>
      <c r="T32" s="71"/>
      <c r="U32" s="6"/>
      <c r="V32" s="6" t="str">
        <f>[1]КПР!J2068</f>
        <v>0,00</v>
      </c>
      <c r="W32" s="99"/>
      <c r="X32" s="6">
        <f>[1]КПР!L2068</f>
        <v>532.9</v>
      </c>
      <c r="Y32" s="6" t="str">
        <f>[1]КПР!M2068</f>
        <v>2 177 168,28</v>
      </c>
      <c r="Z32" s="99">
        <f>[1]КПР!N2068</f>
        <v>44926</v>
      </c>
      <c r="AA32" s="72"/>
      <c r="AB32" s="73" t="s">
        <v>100</v>
      </c>
      <c r="AC32" s="74"/>
      <c r="AD32" s="75"/>
      <c r="AE32" s="73" t="s">
        <v>100</v>
      </c>
      <c r="AF32" s="76"/>
      <c r="AG32" s="6"/>
      <c r="AH32" s="6" t="str">
        <f>[1]КПР!V2068</f>
        <v>0,00</v>
      </c>
      <c r="AI32" s="32"/>
      <c r="AJ32" s="123"/>
      <c r="AK32" s="123" t="str">
        <f>[1]КПР!Y2068</f>
        <v>0,00</v>
      </c>
      <c r="AL32" s="101"/>
      <c r="AM32" s="123"/>
      <c r="AN32" s="134">
        <v>0</v>
      </c>
      <c r="AO32" s="102"/>
      <c r="AP32" s="123"/>
      <c r="AQ32" s="85">
        <v>0</v>
      </c>
      <c r="AR32" s="102"/>
      <c r="AS32" s="123"/>
      <c r="AT32" s="28">
        <v>0</v>
      </c>
      <c r="AU32" s="102"/>
      <c r="AV32" s="123"/>
      <c r="AW32" s="134">
        <v>0</v>
      </c>
      <c r="AX32" s="124"/>
      <c r="AY32" s="103"/>
      <c r="AZ32" s="77">
        <v>0</v>
      </c>
      <c r="BA32" s="103"/>
      <c r="BB32" s="105" t="s">
        <v>139</v>
      </c>
      <c r="BC32" s="137">
        <v>0</v>
      </c>
      <c r="BD32" s="137">
        <v>0</v>
      </c>
      <c r="BE32" s="137">
        <v>0</v>
      </c>
      <c r="BF32" s="105" t="s">
        <v>139</v>
      </c>
    </row>
    <row r="33" spans="1:58" s="7" customFormat="1" ht="30" customHeight="1" x14ac:dyDescent="0.3">
      <c r="A33" s="66">
        <v>19</v>
      </c>
      <c r="B33" s="130" t="s">
        <v>57</v>
      </c>
      <c r="C33" s="147">
        <v>1940</v>
      </c>
      <c r="D33" s="148" t="s">
        <v>78</v>
      </c>
      <c r="E33" s="147">
        <v>4</v>
      </c>
      <c r="F33" s="147">
        <v>4</v>
      </c>
      <c r="G33" s="149">
        <v>40</v>
      </c>
      <c r="H33" s="147">
        <v>2</v>
      </c>
      <c r="I33" s="147">
        <v>38</v>
      </c>
      <c r="J33" s="147">
        <v>0</v>
      </c>
      <c r="K33" s="150">
        <v>3175.5</v>
      </c>
      <c r="L33" s="150">
        <v>2329.6</v>
      </c>
      <c r="M33" s="150">
        <v>111.8</v>
      </c>
      <c r="N33" s="150">
        <v>2217.8000000000002</v>
      </c>
      <c r="O33" s="147">
        <v>79</v>
      </c>
      <c r="P33" s="134" t="s">
        <v>86</v>
      </c>
      <c r="Q33" s="135">
        <v>2015</v>
      </c>
      <c r="R33" s="136"/>
      <c r="S33" s="136" t="str">
        <f>[1]КПР!G2069</f>
        <v>0,00</v>
      </c>
      <c r="T33" s="71"/>
      <c r="U33" s="137"/>
      <c r="V33" s="137" t="str">
        <f>[1]КПР!J2069</f>
        <v>0,00</v>
      </c>
      <c r="W33" s="138"/>
      <c r="X33" s="137">
        <f>[1]КПР!L2069</f>
        <v>1108.2</v>
      </c>
      <c r="Y33" s="137" t="str">
        <f>[1]КПР!M2069</f>
        <v>4 527 562,18</v>
      </c>
      <c r="Z33" s="139">
        <f>[1]КПР!N2069</f>
        <v>44926</v>
      </c>
      <c r="AA33" s="72"/>
      <c r="AB33" s="73" t="s">
        <v>100</v>
      </c>
      <c r="AC33" s="74"/>
      <c r="AD33" s="75"/>
      <c r="AE33" s="73" t="s">
        <v>100</v>
      </c>
      <c r="AF33" s="76"/>
      <c r="AG33" s="137"/>
      <c r="AH33" s="137" t="str">
        <f>[1]КПР!V2069</f>
        <v>0,00</v>
      </c>
      <c r="AI33" s="138"/>
      <c r="AJ33" s="151"/>
      <c r="AK33" s="151" t="str">
        <f>[1]КПР!Y2069</f>
        <v>0,00</v>
      </c>
      <c r="AL33" s="140"/>
      <c r="AM33" s="151"/>
      <c r="AN33" s="134">
        <v>0</v>
      </c>
      <c r="AO33" s="141"/>
      <c r="AP33" s="151"/>
      <c r="AQ33" s="85">
        <v>0</v>
      </c>
      <c r="AR33" s="141"/>
      <c r="AS33" s="151"/>
      <c r="AT33" s="28">
        <v>0</v>
      </c>
      <c r="AU33" s="141"/>
      <c r="AV33" s="151"/>
      <c r="AW33" s="134">
        <v>0</v>
      </c>
      <c r="AX33" s="144"/>
      <c r="AY33" s="44"/>
      <c r="AZ33" s="77">
        <v>0</v>
      </c>
      <c r="BA33" s="44"/>
      <c r="BB33" s="143" t="s">
        <v>140</v>
      </c>
      <c r="BC33" s="137">
        <v>0</v>
      </c>
      <c r="BD33" s="137">
        <v>0</v>
      </c>
      <c r="BE33" s="137">
        <v>0</v>
      </c>
      <c r="BF33" s="143" t="s">
        <v>140</v>
      </c>
    </row>
    <row r="34" spans="1:58" s="3" customFormat="1" ht="27" customHeight="1" x14ac:dyDescent="0.3">
      <c r="A34" s="66">
        <v>20</v>
      </c>
      <c r="B34" s="106" t="s">
        <v>58</v>
      </c>
      <c r="C34" s="152">
        <v>1937</v>
      </c>
      <c r="D34" s="114" t="s">
        <v>78</v>
      </c>
      <c r="E34" s="152" t="s">
        <v>82</v>
      </c>
      <c r="F34" s="152">
        <v>6</v>
      </c>
      <c r="G34" s="153">
        <v>50</v>
      </c>
      <c r="H34" s="154">
        <v>5</v>
      </c>
      <c r="I34" s="154">
        <v>42</v>
      </c>
      <c r="J34" s="155">
        <v>3</v>
      </c>
      <c r="K34" s="156">
        <v>4464</v>
      </c>
      <c r="L34" s="156">
        <v>3571.8</v>
      </c>
      <c r="M34" s="156">
        <v>494.6</v>
      </c>
      <c r="N34" s="156">
        <v>3077.2</v>
      </c>
      <c r="O34" s="157">
        <v>158</v>
      </c>
      <c r="P34" s="123" t="s">
        <v>87</v>
      </c>
      <c r="Q34" s="31">
        <v>2015</v>
      </c>
      <c r="R34" s="158"/>
      <c r="S34" s="158" t="str">
        <f>[1]КПР!G2070</f>
        <v>0,00</v>
      </c>
      <c r="T34" s="71"/>
      <c r="U34" s="6"/>
      <c r="V34" s="6" t="str">
        <f>[1]КПР!J2070</f>
        <v>0,00</v>
      </c>
      <c r="W34" s="32"/>
      <c r="X34" s="6">
        <f>[1]КПР!L2070</f>
        <v>1427.5</v>
      </c>
      <c r="Y34" s="6" t="str">
        <f>[1]КПР!M2070</f>
        <v>5 832 065,53</v>
      </c>
      <c r="Z34" s="99">
        <f>[1]КПР!N2070</f>
        <v>44926</v>
      </c>
      <c r="AA34" s="72"/>
      <c r="AB34" s="73" t="s">
        <v>100</v>
      </c>
      <c r="AC34" s="74"/>
      <c r="AD34" s="75">
        <v>314.19</v>
      </c>
      <c r="AE34" s="73" t="s">
        <v>109</v>
      </c>
      <c r="AF34" s="76">
        <v>44926</v>
      </c>
      <c r="AG34" s="6">
        <f>[1]КПР!U2070</f>
        <v>292.60000000000002</v>
      </c>
      <c r="AH34" s="6" t="str">
        <f>[1]КПР!V2070</f>
        <v>2 022 404,38</v>
      </c>
      <c r="AI34" s="99">
        <f>[1]КПР!W2070</f>
        <v>44926</v>
      </c>
      <c r="AJ34" s="123"/>
      <c r="AK34" s="123" t="str">
        <f>[1]КПР!Y2070</f>
        <v>0,00</v>
      </c>
      <c r="AL34" s="101"/>
      <c r="AM34" s="123"/>
      <c r="AN34" s="134">
        <v>0</v>
      </c>
      <c r="AO34" s="102"/>
      <c r="AP34" s="123"/>
      <c r="AQ34" s="85">
        <v>0</v>
      </c>
      <c r="AR34" s="102"/>
      <c r="AS34" s="123"/>
      <c r="AT34" s="28">
        <v>0</v>
      </c>
      <c r="AU34" s="102"/>
      <c r="AV34" s="123"/>
      <c r="AW34" s="134">
        <v>0</v>
      </c>
      <c r="AX34" s="124"/>
      <c r="AY34" s="44"/>
      <c r="AZ34" s="77">
        <v>0</v>
      </c>
      <c r="BA34" s="44"/>
      <c r="BB34" s="105" t="s">
        <v>141</v>
      </c>
      <c r="BC34" s="6">
        <v>0</v>
      </c>
      <c r="BD34" s="6">
        <v>0</v>
      </c>
      <c r="BE34" s="6">
        <v>0</v>
      </c>
      <c r="BF34" s="105" t="s">
        <v>141</v>
      </c>
    </row>
    <row r="35" spans="1:58" s="3" customFormat="1" ht="22.5" customHeight="1" x14ac:dyDescent="0.3">
      <c r="A35" s="66">
        <v>21</v>
      </c>
      <c r="B35" s="106" t="s">
        <v>59</v>
      </c>
      <c r="C35" s="113">
        <v>1994</v>
      </c>
      <c r="D35" s="114" t="s">
        <v>81</v>
      </c>
      <c r="E35" s="113">
        <v>10</v>
      </c>
      <c r="F35" s="113">
        <v>5</v>
      </c>
      <c r="G35" s="159">
        <v>198</v>
      </c>
      <c r="H35" s="125">
        <v>18</v>
      </c>
      <c r="I35" s="125">
        <v>180</v>
      </c>
      <c r="J35" s="160">
        <v>0</v>
      </c>
      <c r="K35" s="116">
        <v>18000</v>
      </c>
      <c r="L35" s="116">
        <v>18000</v>
      </c>
      <c r="M35" s="116">
        <v>742.6</v>
      </c>
      <c r="N35" s="116">
        <v>10610.6</v>
      </c>
      <c r="O35" s="113">
        <v>521</v>
      </c>
      <c r="P35" s="123"/>
      <c r="Q35" s="31"/>
      <c r="R35" s="110"/>
      <c r="S35" s="110" t="str">
        <f>[1]КПР!G2071</f>
        <v>0,00</v>
      </c>
      <c r="T35" s="71"/>
      <c r="U35" s="6">
        <f>[1]КПР!I2071</f>
        <v>5</v>
      </c>
      <c r="V35" s="6" t="str">
        <f>[1]КПР!J2071</f>
        <v>13 637 679,10</v>
      </c>
      <c r="W35" s="99">
        <f>[1]КПР!K2071</f>
        <v>44561</v>
      </c>
      <c r="X35" s="6"/>
      <c r="Y35" s="6" t="str">
        <f>[1]КПР!M2071</f>
        <v>0,00</v>
      </c>
      <c r="Z35" s="99"/>
      <c r="AA35" s="72"/>
      <c r="AB35" s="73" t="s">
        <v>100</v>
      </c>
      <c r="AC35" s="74"/>
      <c r="AD35" s="75"/>
      <c r="AE35" s="73" t="s">
        <v>100</v>
      </c>
      <c r="AF35" s="76"/>
      <c r="AG35" s="6"/>
      <c r="AH35" s="6" t="str">
        <f>[1]КПР!V2071</f>
        <v>0,00</v>
      </c>
      <c r="AI35" s="32"/>
      <c r="AJ35" s="123"/>
      <c r="AK35" s="123" t="str">
        <f>[1]КПР!Y2071</f>
        <v>0,00</v>
      </c>
      <c r="AL35" s="101"/>
      <c r="AM35" s="100"/>
      <c r="AN35" s="134">
        <v>0</v>
      </c>
      <c r="AO35" s="102"/>
      <c r="AP35" s="100"/>
      <c r="AQ35" s="85">
        <v>0</v>
      </c>
      <c r="AR35" s="102"/>
      <c r="AS35" s="100"/>
      <c r="AT35" s="28">
        <v>0</v>
      </c>
      <c r="AU35" s="102"/>
      <c r="AV35" s="100"/>
      <c r="AW35" s="134">
        <v>0</v>
      </c>
      <c r="AX35" s="124"/>
      <c r="AY35" s="53"/>
      <c r="AZ35" s="77">
        <v>0</v>
      </c>
      <c r="BA35" s="53"/>
      <c r="BB35" s="105" t="s">
        <v>142</v>
      </c>
      <c r="BC35" s="6">
        <v>0</v>
      </c>
      <c r="BD35" s="6">
        <v>0</v>
      </c>
      <c r="BE35" s="6">
        <v>0</v>
      </c>
      <c r="BF35" s="105" t="s">
        <v>142</v>
      </c>
    </row>
    <row r="36" spans="1:58" s="3" customFormat="1" ht="22.5" customHeight="1" x14ac:dyDescent="0.3">
      <c r="A36" s="66">
        <v>22</v>
      </c>
      <c r="B36" s="106" t="s">
        <v>60</v>
      </c>
      <c r="C36" s="113">
        <v>1994</v>
      </c>
      <c r="D36" s="114" t="s">
        <v>81</v>
      </c>
      <c r="E36" s="113">
        <v>10</v>
      </c>
      <c r="F36" s="113">
        <v>4</v>
      </c>
      <c r="G36" s="113">
        <v>160</v>
      </c>
      <c r="H36" s="113">
        <v>18</v>
      </c>
      <c r="I36" s="113">
        <v>142</v>
      </c>
      <c r="J36" s="113">
        <v>0</v>
      </c>
      <c r="K36" s="116">
        <v>131000</v>
      </c>
      <c r="L36" s="116">
        <v>131000</v>
      </c>
      <c r="M36" s="116">
        <v>917.1</v>
      </c>
      <c r="N36" s="116">
        <v>8532.4</v>
      </c>
      <c r="O36" s="113">
        <v>354</v>
      </c>
      <c r="P36" s="123" t="s">
        <v>84</v>
      </c>
      <c r="Q36" s="31">
        <v>2019</v>
      </c>
      <c r="R36" s="110"/>
      <c r="S36" s="110" t="str">
        <f>[1]КПР!G2072</f>
        <v>0,00</v>
      </c>
      <c r="T36" s="71"/>
      <c r="U36" s="6">
        <f>[1]КПР!I2072</f>
        <v>3</v>
      </c>
      <c r="V36" s="6" t="str">
        <f>[1]КПР!J2072</f>
        <v>8 182 607,46</v>
      </c>
      <c r="W36" s="99">
        <f>[1]КПР!K2072</f>
        <v>44561</v>
      </c>
      <c r="X36" s="6"/>
      <c r="Y36" s="6" t="str">
        <f>[1]КПР!M2072</f>
        <v>0,00</v>
      </c>
      <c r="Z36" s="99"/>
      <c r="AA36" s="72"/>
      <c r="AB36" s="73" t="s">
        <v>100</v>
      </c>
      <c r="AC36" s="74"/>
      <c r="AD36" s="75"/>
      <c r="AE36" s="73" t="s">
        <v>100</v>
      </c>
      <c r="AF36" s="76"/>
      <c r="AG36" s="6"/>
      <c r="AH36" s="6" t="str">
        <f>[1]КПР!V2072</f>
        <v>0,00</v>
      </c>
      <c r="AI36" s="32"/>
      <c r="AJ36" s="100"/>
      <c r="AK36" s="100" t="str">
        <f>[1]КПР!Y2072</f>
        <v>0,00</v>
      </c>
      <c r="AL36" s="101"/>
      <c r="AM36" s="123"/>
      <c r="AN36" s="134">
        <v>0</v>
      </c>
      <c r="AO36" s="102"/>
      <c r="AP36" s="123"/>
      <c r="AQ36" s="85">
        <v>0</v>
      </c>
      <c r="AR36" s="102"/>
      <c r="AS36" s="123"/>
      <c r="AT36" s="28">
        <v>0</v>
      </c>
      <c r="AU36" s="102"/>
      <c r="AV36" s="123"/>
      <c r="AW36" s="134">
        <v>0</v>
      </c>
      <c r="AX36" s="124"/>
      <c r="AY36" s="103"/>
      <c r="AZ36" s="77">
        <v>0</v>
      </c>
      <c r="BA36" s="103"/>
      <c r="BB36" s="105" t="s">
        <v>130</v>
      </c>
      <c r="BC36" s="6">
        <v>0</v>
      </c>
      <c r="BD36" s="6">
        <v>0</v>
      </c>
      <c r="BE36" s="6">
        <v>0</v>
      </c>
      <c r="BF36" s="105" t="s">
        <v>130</v>
      </c>
    </row>
    <row r="37" spans="1:58" s="3" customFormat="1" ht="39.75" customHeight="1" x14ac:dyDescent="0.3">
      <c r="A37" s="66">
        <v>23</v>
      </c>
      <c r="B37" s="106" t="s">
        <v>61</v>
      </c>
      <c r="C37" s="119">
        <v>1945</v>
      </c>
      <c r="D37" s="119" t="s">
        <v>80</v>
      </c>
      <c r="E37" s="119">
        <v>2</v>
      </c>
      <c r="F37" s="119">
        <v>2</v>
      </c>
      <c r="G37" s="120">
        <v>18</v>
      </c>
      <c r="H37" s="119">
        <v>3</v>
      </c>
      <c r="I37" s="119">
        <v>15</v>
      </c>
      <c r="J37" s="119">
        <v>0</v>
      </c>
      <c r="K37" s="121">
        <v>915.80000000000007</v>
      </c>
      <c r="L37" s="122">
        <v>831.6</v>
      </c>
      <c r="M37" s="121">
        <v>133.4</v>
      </c>
      <c r="N37" s="121">
        <v>698.2</v>
      </c>
      <c r="O37" s="119">
        <v>43</v>
      </c>
      <c r="P37" s="123" t="s">
        <v>85</v>
      </c>
      <c r="Q37" s="31">
        <v>2017</v>
      </c>
      <c r="R37" s="110"/>
      <c r="S37" s="98" t="str">
        <f>[1]КПР!G2073</f>
        <v>0,00</v>
      </c>
      <c r="T37" s="71"/>
      <c r="U37" s="6"/>
      <c r="V37" s="6" t="str">
        <f>[1]КПР!J2073</f>
        <v>0,00</v>
      </c>
      <c r="W37" s="99"/>
      <c r="X37" s="6">
        <f>[1]КПР!L2073</f>
        <v>751</v>
      </c>
      <c r="Y37" s="6" t="str">
        <f>[1]КПР!M2073</f>
        <v>3 068 218,01</v>
      </c>
      <c r="Z37" s="99">
        <f>[1]КПР!N2073</f>
        <v>44926</v>
      </c>
      <c r="AA37" s="72"/>
      <c r="AB37" s="73" t="s">
        <v>100</v>
      </c>
      <c r="AC37" s="74"/>
      <c r="AD37" s="75"/>
      <c r="AE37" s="73" t="s">
        <v>100</v>
      </c>
      <c r="AF37" s="76"/>
      <c r="AG37" s="6"/>
      <c r="AH37" s="6" t="str">
        <f>[1]КПР!V2073</f>
        <v>0,00</v>
      </c>
      <c r="AI37" s="32"/>
      <c r="AJ37" s="123"/>
      <c r="AK37" s="123" t="str">
        <f>[1]КПР!Y2073</f>
        <v>0,00</v>
      </c>
      <c r="AL37" s="101"/>
      <c r="AM37" s="100"/>
      <c r="AN37" s="134">
        <v>0</v>
      </c>
      <c r="AO37" s="102"/>
      <c r="AP37" s="100"/>
      <c r="AQ37" s="85">
        <v>0</v>
      </c>
      <c r="AR37" s="102"/>
      <c r="AS37" s="100"/>
      <c r="AT37" s="28">
        <v>0</v>
      </c>
      <c r="AU37" s="102"/>
      <c r="AV37" s="100"/>
      <c r="AW37" s="134">
        <v>0</v>
      </c>
      <c r="AX37" s="124"/>
      <c r="AY37" s="44"/>
      <c r="AZ37" s="77">
        <v>0</v>
      </c>
      <c r="BA37" s="44"/>
      <c r="BB37" s="105" t="s">
        <v>143</v>
      </c>
      <c r="BC37" s="6">
        <v>0</v>
      </c>
      <c r="BD37" s="6">
        <v>0</v>
      </c>
      <c r="BE37" s="6">
        <v>0</v>
      </c>
      <c r="BF37" s="105" t="s">
        <v>143</v>
      </c>
    </row>
    <row r="38" spans="1:58" s="3" customFormat="1" ht="54.75" customHeight="1" x14ac:dyDescent="0.3">
      <c r="A38" s="66">
        <v>24</v>
      </c>
      <c r="B38" s="106" t="s">
        <v>62</v>
      </c>
      <c r="C38" s="113">
        <v>1950</v>
      </c>
      <c r="D38" s="114" t="s">
        <v>78</v>
      </c>
      <c r="E38" s="113">
        <v>2</v>
      </c>
      <c r="F38" s="113">
        <v>2</v>
      </c>
      <c r="G38" s="113">
        <v>12</v>
      </c>
      <c r="H38" s="113">
        <v>2</v>
      </c>
      <c r="I38" s="113">
        <v>10</v>
      </c>
      <c r="J38" s="113">
        <v>0</v>
      </c>
      <c r="K38" s="116">
        <v>677.9</v>
      </c>
      <c r="L38" s="116">
        <v>616.70000000000005</v>
      </c>
      <c r="M38" s="116">
        <v>123.9</v>
      </c>
      <c r="N38" s="116">
        <v>492.8</v>
      </c>
      <c r="O38" s="113">
        <v>35</v>
      </c>
      <c r="P38" s="123" t="s">
        <v>88</v>
      </c>
      <c r="Q38" s="31">
        <v>2017</v>
      </c>
      <c r="R38" s="110"/>
      <c r="S38" s="110" t="str">
        <f>[1]КПР!G2074</f>
        <v>0,00</v>
      </c>
      <c r="T38" s="71"/>
      <c r="U38" s="6"/>
      <c r="V38" s="6" t="str">
        <f>[1]КПР!J2074</f>
        <v>0,00</v>
      </c>
      <c r="W38" s="32"/>
      <c r="X38" s="6">
        <f>[1]КПР!L2074</f>
        <v>560.87</v>
      </c>
      <c r="Y38" s="6" t="str">
        <f>[1]КПР!M2074</f>
        <v>2 291 439,99</v>
      </c>
      <c r="Z38" s="99">
        <f>[1]КПР!N2074</f>
        <v>44926</v>
      </c>
      <c r="AA38" s="72"/>
      <c r="AB38" s="73" t="s">
        <v>100</v>
      </c>
      <c r="AC38" s="74"/>
      <c r="AD38" s="75"/>
      <c r="AE38" s="73" t="s">
        <v>100</v>
      </c>
      <c r="AF38" s="76"/>
      <c r="AG38" s="6"/>
      <c r="AH38" s="6" t="str">
        <f>[1]КПР!V2074</f>
        <v>0,00</v>
      </c>
      <c r="AI38" s="32"/>
      <c r="AJ38" s="123"/>
      <c r="AK38" s="123" t="str">
        <f>[1]КПР!Y2074</f>
        <v>0,00</v>
      </c>
      <c r="AL38" s="101"/>
      <c r="AM38" s="123"/>
      <c r="AN38" s="134">
        <v>0</v>
      </c>
      <c r="AO38" s="102"/>
      <c r="AP38" s="123"/>
      <c r="AQ38" s="85">
        <v>0</v>
      </c>
      <c r="AR38" s="102"/>
      <c r="AS38" s="123"/>
      <c r="AT38" s="28">
        <v>0</v>
      </c>
      <c r="AU38" s="102"/>
      <c r="AV38" s="123"/>
      <c r="AW38" s="134">
        <v>0</v>
      </c>
      <c r="AX38" s="124"/>
      <c r="AY38" s="53"/>
      <c r="AZ38" s="77">
        <v>0</v>
      </c>
      <c r="BA38" s="53"/>
      <c r="BB38" s="105" t="s">
        <v>144</v>
      </c>
      <c r="BC38" s="6">
        <v>0</v>
      </c>
      <c r="BD38" s="6">
        <v>0</v>
      </c>
      <c r="BE38" s="6">
        <v>0</v>
      </c>
      <c r="BF38" s="105" t="s">
        <v>144</v>
      </c>
    </row>
    <row r="39" spans="1:58" s="3" customFormat="1" ht="22.5" customHeight="1" x14ac:dyDescent="0.3">
      <c r="A39" s="66">
        <v>25</v>
      </c>
      <c r="B39" s="106" t="s">
        <v>63</v>
      </c>
      <c r="C39" s="119">
        <v>1952</v>
      </c>
      <c r="D39" s="114" t="s">
        <v>78</v>
      </c>
      <c r="E39" s="119">
        <v>3</v>
      </c>
      <c r="F39" s="119">
        <v>2</v>
      </c>
      <c r="G39" s="120">
        <v>19</v>
      </c>
      <c r="H39" s="119">
        <v>4</v>
      </c>
      <c r="I39" s="119">
        <v>15</v>
      </c>
      <c r="J39" s="119">
        <v>0</v>
      </c>
      <c r="K39" s="121">
        <v>1146.1999999999998</v>
      </c>
      <c r="L39" s="122">
        <v>1047.0999999999999</v>
      </c>
      <c r="M39" s="121">
        <v>214.3</v>
      </c>
      <c r="N39" s="121">
        <v>832.8</v>
      </c>
      <c r="O39" s="119">
        <v>65</v>
      </c>
      <c r="P39" s="123"/>
      <c r="Q39" s="31"/>
      <c r="R39" s="110"/>
      <c r="S39" s="110" t="str">
        <f>[1]КПР!G2075</f>
        <v>0,00</v>
      </c>
      <c r="T39" s="71"/>
      <c r="U39" s="6"/>
      <c r="V39" s="6" t="str">
        <f>[1]КПР!J2075</f>
        <v>0,00</v>
      </c>
      <c r="W39" s="32"/>
      <c r="X39" s="6">
        <f>[1]КПР!L2075</f>
        <v>2295.38</v>
      </c>
      <c r="Y39" s="6" t="str">
        <f>[1]КПР!M2075</f>
        <v>5 712 487,43</v>
      </c>
      <c r="Z39" s="99">
        <f>[1]КПР!N2075</f>
        <v>44561</v>
      </c>
      <c r="AA39" s="72"/>
      <c r="AB39" s="73" t="s">
        <v>100</v>
      </c>
      <c r="AC39" s="74"/>
      <c r="AD39" s="75">
        <v>4127.8</v>
      </c>
      <c r="AE39" s="73" t="s">
        <v>110</v>
      </c>
      <c r="AF39" s="76">
        <v>44926</v>
      </c>
      <c r="AG39" s="6">
        <f>[1]КПР!U2075</f>
        <v>117.78</v>
      </c>
      <c r="AH39" s="6" t="str">
        <f>[1]КПР!V2075</f>
        <v>494 820,87</v>
      </c>
      <c r="AI39" s="99">
        <f>[1]КПР!W2075</f>
        <v>44196</v>
      </c>
      <c r="AJ39" s="100"/>
      <c r="AK39" s="100" t="str">
        <f>[1]КПР!Y2075</f>
        <v>0,00</v>
      </c>
      <c r="AL39" s="101"/>
      <c r="AM39" s="100"/>
      <c r="AN39" s="134">
        <v>0</v>
      </c>
      <c r="AO39" s="102"/>
      <c r="AP39" s="100"/>
      <c r="AQ39" s="85">
        <v>0</v>
      </c>
      <c r="AR39" s="102"/>
      <c r="AS39" s="100"/>
      <c r="AT39" s="28">
        <v>0</v>
      </c>
      <c r="AU39" s="102"/>
      <c r="AV39" s="100"/>
      <c r="AW39" s="134">
        <v>0</v>
      </c>
      <c r="AX39" s="124"/>
      <c r="AY39" s="103"/>
      <c r="AZ39" s="77">
        <v>0</v>
      </c>
      <c r="BA39" s="103"/>
      <c r="BB39" s="105" t="s">
        <v>145</v>
      </c>
      <c r="BC39" s="6">
        <v>0</v>
      </c>
      <c r="BD39" s="6">
        <v>0</v>
      </c>
      <c r="BE39" s="6">
        <v>0</v>
      </c>
      <c r="BF39" s="105" t="s">
        <v>145</v>
      </c>
    </row>
    <row r="40" spans="1:58" s="3" customFormat="1" ht="22.5" customHeight="1" x14ac:dyDescent="0.3">
      <c r="A40" s="66">
        <v>26</v>
      </c>
      <c r="B40" s="106" t="s">
        <v>64</v>
      </c>
      <c r="C40" s="119">
        <v>1952</v>
      </c>
      <c r="D40" s="114" t="s">
        <v>78</v>
      </c>
      <c r="E40" s="119">
        <v>2</v>
      </c>
      <c r="F40" s="119">
        <v>2</v>
      </c>
      <c r="G40" s="120">
        <v>12</v>
      </c>
      <c r="H40" s="119">
        <v>3</v>
      </c>
      <c r="I40" s="119">
        <v>9</v>
      </c>
      <c r="J40" s="119">
        <v>0</v>
      </c>
      <c r="K40" s="121">
        <v>664.5</v>
      </c>
      <c r="L40" s="122">
        <v>606.70000000000005</v>
      </c>
      <c r="M40" s="121">
        <v>137.69999999999999</v>
      </c>
      <c r="N40" s="121">
        <v>469</v>
      </c>
      <c r="O40" s="119">
        <v>30</v>
      </c>
      <c r="P40" s="123"/>
      <c r="Q40" s="31"/>
      <c r="R40" s="110"/>
      <c r="S40" s="110" t="str">
        <f>[1]КПР!G2076</f>
        <v>0,00</v>
      </c>
      <c r="T40" s="71"/>
      <c r="U40" s="6"/>
      <c r="V40" s="6" t="str">
        <f>[1]КПР!J2076</f>
        <v>0,00</v>
      </c>
      <c r="W40" s="32"/>
      <c r="X40" s="6">
        <f>[1]КПР!L2076</f>
        <v>2292.1</v>
      </c>
      <c r="Y40" s="6" t="str">
        <f>[1]КПР!M2076</f>
        <v>5 700 390,46</v>
      </c>
      <c r="Z40" s="99">
        <f>[1]КПР!N2076</f>
        <v>44561</v>
      </c>
      <c r="AA40" s="72"/>
      <c r="AB40" s="73" t="s">
        <v>100</v>
      </c>
      <c r="AC40" s="74"/>
      <c r="AD40" s="75">
        <v>2151.04</v>
      </c>
      <c r="AE40" s="73" t="s">
        <v>111</v>
      </c>
      <c r="AF40" s="76">
        <v>44926</v>
      </c>
      <c r="AG40" s="6">
        <f>[1]КПР!U2076</f>
        <v>115.14</v>
      </c>
      <c r="AH40" s="6" t="str">
        <f>[1]КПР!V2076</f>
        <v>483 729,62</v>
      </c>
      <c r="AI40" s="99">
        <f>[1]КПР!W2076</f>
        <v>44196</v>
      </c>
      <c r="AJ40" s="123"/>
      <c r="AK40" s="123" t="str">
        <f>[1]КПР!Y2076</f>
        <v>0,00</v>
      </c>
      <c r="AL40" s="101"/>
      <c r="AM40" s="123"/>
      <c r="AN40" s="134">
        <v>0</v>
      </c>
      <c r="AO40" s="102"/>
      <c r="AP40" s="123"/>
      <c r="AQ40" s="85">
        <v>0</v>
      </c>
      <c r="AR40" s="102"/>
      <c r="AS40" s="123"/>
      <c r="AT40" s="28">
        <v>0</v>
      </c>
      <c r="AU40" s="102"/>
      <c r="AV40" s="123"/>
      <c r="AW40" s="134">
        <v>0</v>
      </c>
      <c r="AX40" s="124"/>
      <c r="AY40" s="44"/>
      <c r="AZ40" s="77">
        <v>0</v>
      </c>
      <c r="BA40" s="44"/>
      <c r="BB40" s="105" t="s">
        <v>146</v>
      </c>
      <c r="BC40" s="6">
        <v>0</v>
      </c>
      <c r="BD40" s="6">
        <v>0</v>
      </c>
      <c r="BE40" s="6">
        <v>0</v>
      </c>
      <c r="BF40" s="105" t="s">
        <v>146</v>
      </c>
    </row>
    <row r="41" spans="1:58" s="3" customFormat="1" ht="22.5" customHeight="1" x14ac:dyDescent="0.3">
      <c r="A41" s="66">
        <v>27</v>
      </c>
      <c r="B41" s="106" t="s">
        <v>65</v>
      </c>
      <c r="C41" s="113">
        <v>1953</v>
      </c>
      <c r="D41" s="114" t="s">
        <v>78</v>
      </c>
      <c r="E41" s="113">
        <v>3</v>
      </c>
      <c r="F41" s="113">
        <v>2</v>
      </c>
      <c r="G41" s="113">
        <v>13</v>
      </c>
      <c r="H41" s="113">
        <v>3</v>
      </c>
      <c r="I41" s="113">
        <v>10</v>
      </c>
      <c r="J41" s="113">
        <v>0</v>
      </c>
      <c r="K41" s="116">
        <v>1117.5</v>
      </c>
      <c r="L41" s="116">
        <v>748.4</v>
      </c>
      <c r="M41" s="116">
        <v>181</v>
      </c>
      <c r="N41" s="116">
        <v>567.4</v>
      </c>
      <c r="O41" s="113">
        <v>60</v>
      </c>
      <c r="P41" s="123"/>
      <c r="Q41" s="31"/>
      <c r="R41" s="110"/>
      <c r="S41" s="110" t="str">
        <f>[1]КПР!G2077</f>
        <v>0,00</v>
      </c>
      <c r="T41" s="71"/>
      <c r="U41" s="6"/>
      <c r="V41" s="6" t="str">
        <f>[1]КПР!J2077</f>
        <v>0,00</v>
      </c>
      <c r="W41" s="32"/>
      <c r="X41" s="6">
        <f>[1]КПР!L2077</f>
        <v>2286.4</v>
      </c>
      <c r="Y41" s="6" t="str">
        <f>[1]КПР!M2077</f>
        <v>5 679 368,29</v>
      </c>
      <c r="Z41" s="99">
        <f>[1]КПР!N2077</f>
        <v>44561</v>
      </c>
      <c r="AA41" s="72"/>
      <c r="AB41" s="73" t="s">
        <v>100</v>
      </c>
      <c r="AC41" s="74"/>
      <c r="AD41" s="75">
        <v>4094</v>
      </c>
      <c r="AE41" s="73" t="s">
        <v>112</v>
      </c>
      <c r="AF41" s="76">
        <v>44926</v>
      </c>
      <c r="AG41" s="6">
        <f>[1]КПР!U2077</f>
        <v>110</v>
      </c>
      <c r="AH41" s="6" t="str">
        <f>[1]КПР!V2077</f>
        <v>462 135,30</v>
      </c>
      <c r="AI41" s="99">
        <f>[1]КПР!W2077</f>
        <v>44196</v>
      </c>
      <c r="AJ41" s="123"/>
      <c r="AK41" s="123" t="str">
        <f>[1]КПР!Y2077</f>
        <v>0,00</v>
      </c>
      <c r="AL41" s="101"/>
      <c r="AM41" s="100"/>
      <c r="AN41" s="134">
        <v>0</v>
      </c>
      <c r="AO41" s="102"/>
      <c r="AP41" s="100"/>
      <c r="AQ41" s="85">
        <v>0</v>
      </c>
      <c r="AR41" s="102"/>
      <c r="AS41" s="100"/>
      <c r="AT41" s="28">
        <v>0</v>
      </c>
      <c r="AU41" s="102"/>
      <c r="AV41" s="100"/>
      <c r="AW41" s="134">
        <v>0</v>
      </c>
      <c r="AX41" s="124"/>
      <c r="AY41" s="53"/>
      <c r="AZ41" s="77">
        <v>0</v>
      </c>
      <c r="BA41" s="53"/>
      <c r="BB41" s="105" t="s">
        <v>147</v>
      </c>
      <c r="BC41" s="6">
        <v>0</v>
      </c>
      <c r="BD41" s="6">
        <v>0</v>
      </c>
      <c r="BE41" s="6">
        <v>0</v>
      </c>
      <c r="BF41" s="105" t="s">
        <v>147</v>
      </c>
    </row>
    <row r="42" spans="1:58" s="3" customFormat="1" ht="22.5" customHeight="1" x14ac:dyDescent="0.3">
      <c r="A42" s="66">
        <v>28</v>
      </c>
      <c r="B42" s="106" t="s">
        <v>66</v>
      </c>
      <c r="C42" s="119">
        <v>1953</v>
      </c>
      <c r="D42" s="114" t="s">
        <v>78</v>
      </c>
      <c r="E42" s="119">
        <v>3</v>
      </c>
      <c r="F42" s="119">
        <v>2</v>
      </c>
      <c r="G42" s="120">
        <v>15</v>
      </c>
      <c r="H42" s="119">
        <v>3</v>
      </c>
      <c r="I42" s="119">
        <v>12</v>
      </c>
      <c r="J42" s="119">
        <v>0</v>
      </c>
      <c r="K42" s="121">
        <v>1172</v>
      </c>
      <c r="L42" s="122">
        <v>821.4</v>
      </c>
      <c r="M42" s="121">
        <v>183.4</v>
      </c>
      <c r="N42" s="121">
        <v>638</v>
      </c>
      <c r="O42" s="119">
        <v>44</v>
      </c>
      <c r="P42" s="123"/>
      <c r="Q42" s="31"/>
      <c r="R42" s="110"/>
      <c r="S42" s="110" t="str">
        <f>[1]КПР!G2078</f>
        <v>0,00</v>
      </c>
      <c r="T42" s="71"/>
      <c r="U42" s="6"/>
      <c r="V42" s="6" t="str">
        <f>[1]КПР!J2078</f>
        <v>0,00</v>
      </c>
      <c r="W42" s="32"/>
      <c r="X42" s="6">
        <f>[1]КПР!L2078</f>
        <v>2289</v>
      </c>
      <c r="Y42" s="6" t="str">
        <f>[1]КПР!M2078</f>
        <v>5 683 282,15</v>
      </c>
      <c r="Z42" s="99">
        <f>[1]КПР!N2078</f>
        <v>44561</v>
      </c>
      <c r="AA42" s="72"/>
      <c r="AB42" s="73" t="s">
        <v>100</v>
      </c>
      <c r="AC42" s="74"/>
      <c r="AD42" s="75">
        <v>4247</v>
      </c>
      <c r="AE42" s="73" t="s">
        <v>113</v>
      </c>
      <c r="AF42" s="76">
        <v>44196</v>
      </c>
      <c r="AG42" s="6">
        <f>[1]КПР!U2078</f>
        <v>110</v>
      </c>
      <c r="AH42" s="6" t="str">
        <f>[1]КПР!V2078</f>
        <v>462 135,30</v>
      </c>
      <c r="AI42" s="99">
        <f>[1]КПР!W2078</f>
        <v>44196</v>
      </c>
      <c r="AJ42" s="100"/>
      <c r="AK42" s="100" t="str">
        <f>[1]КПР!Y2078</f>
        <v>0,00</v>
      </c>
      <c r="AL42" s="101"/>
      <c r="AM42" s="123"/>
      <c r="AN42" s="134">
        <v>0</v>
      </c>
      <c r="AO42" s="102"/>
      <c r="AP42" s="123"/>
      <c r="AQ42" s="85">
        <v>0</v>
      </c>
      <c r="AR42" s="102"/>
      <c r="AS42" s="123"/>
      <c r="AT42" s="28">
        <v>0</v>
      </c>
      <c r="AU42" s="102"/>
      <c r="AV42" s="123"/>
      <c r="AW42" s="134">
        <v>0</v>
      </c>
      <c r="AX42" s="124"/>
      <c r="AY42" s="103"/>
      <c r="AZ42" s="77">
        <v>0</v>
      </c>
      <c r="BA42" s="103"/>
      <c r="BB42" s="105" t="s">
        <v>148</v>
      </c>
      <c r="BC42" s="6">
        <v>0</v>
      </c>
      <c r="BD42" s="6">
        <v>0</v>
      </c>
      <c r="BE42" s="6">
        <v>0</v>
      </c>
      <c r="BF42" s="105" t="s">
        <v>148</v>
      </c>
    </row>
    <row r="43" spans="1:58" s="3" customFormat="1" ht="22.5" customHeight="1" x14ac:dyDescent="0.3">
      <c r="A43" s="66">
        <v>29</v>
      </c>
      <c r="B43" s="106" t="s">
        <v>67</v>
      </c>
      <c r="C43" s="119">
        <v>1952</v>
      </c>
      <c r="D43" s="114" t="s">
        <v>78</v>
      </c>
      <c r="E43" s="119">
        <v>3</v>
      </c>
      <c r="F43" s="119">
        <v>2</v>
      </c>
      <c r="G43" s="120">
        <v>19</v>
      </c>
      <c r="H43" s="119">
        <v>2</v>
      </c>
      <c r="I43" s="119">
        <v>17</v>
      </c>
      <c r="J43" s="119">
        <v>0</v>
      </c>
      <c r="K43" s="121">
        <v>1141</v>
      </c>
      <c r="L43" s="122">
        <v>1039.2</v>
      </c>
      <c r="M43" s="121">
        <v>134.80000000000001</v>
      </c>
      <c r="N43" s="121">
        <v>904.4</v>
      </c>
      <c r="O43" s="119">
        <v>58</v>
      </c>
      <c r="P43" s="123"/>
      <c r="Q43" s="31"/>
      <c r="R43" s="110"/>
      <c r="S43" s="110" t="str">
        <f>[1]КПР!G2079</f>
        <v>0,00</v>
      </c>
      <c r="T43" s="71"/>
      <c r="U43" s="6"/>
      <c r="V43" s="6" t="str">
        <f>[1]КПР!J2079</f>
        <v>0,00</v>
      </c>
      <c r="W43" s="99"/>
      <c r="X43" s="6">
        <f>[1]КПР!L2079</f>
        <v>2292.1</v>
      </c>
      <c r="Y43" s="6" t="str">
        <f>[1]КПР!M2079</f>
        <v>5 700 390,46</v>
      </c>
      <c r="Z43" s="99">
        <f>[1]КПР!N2079</f>
        <v>44561</v>
      </c>
      <c r="AA43" s="72"/>
      <c r="AB43" s="73" t="s">
        <v>100</v>
      </c>
      <c r="AC43" s="74"/>
      <c r="AD43" s="75">
        <v>1875.56</v>
      </c>
      <c r="AE43" s="73" t="s">
        <v>114</v>
      </c>
      <c r="AF43" s="76">
        <v>44196</v>
      </c>
      <c r="AG43" s="6">
        <f>[1]КПР!U2079</f>
        <v>126.54</v>
      </c>
      <c r="AH43" s="6" t="str">
        <f>[1]КПР!V2079</f>
        <v>874 624,23</v>
      </c>
      <c r="AI43" s="99">
        <f>[1]КПР!W2079</f>
        <v>44926</v>
      </c>
      <c r="AJ43" s="123"/>
      <c r="AK43" s="123" t="str">
        <f>[1]КПР!Y2079</f>
        <v>0,00</v>
      </c>
      <c r="AL43" s="101"/>
      <c r="AM43" s="100"/>
      <c r="AN43" s="134">
        <v>0</v>
      </c>
      <c r="AO43" s="102"/>
      <c r="AP43" s="100"/>
      <c r="AQ43" s="85">
        <v>0</v>
      </c>
      <c r="AR43" s="102"/>
      <c r="AS43" s="100"/>
      <c r="AT43" s="28">
        <v>0</v>
      </c>
      <c r="AU43" s="102"/>
      <c r="AV43" s="100"/>
      <c r="AW43" s="134">
        <v>0</v>
      </c>
      <c r="AX43" s="124"/>
      <c r="AY43" s="44"/>
      <c r="AZ43" s="77">
        <v>0</v>
      </c>
      <c r="BA43" s="44"/>
      <c r="BB43" s="105" t="s">
        <v>149</v>
      </c>
      <c r="BC43" s="6">
        <v>0</v>
      </c>
      <c r="BD43" s="6">
        <v>0</v>
      </c>
      <c r="BE43" s="6">
        <v>0</v>
      </c>
      <c r="BF43" s="105" t="s">
        <v>149</v>
      </c>
    </row>
    <row r="44" spans="1:58" s="3" customFormat="1" ht="22.5" customHeight="1" x14ac:dyDescent="0.3">
      <c r="A44" s="66">
        <v>30</v>
      </c>
      <c r="B44" s="106" t="s">
        <v>68</v>
      </c>
      <c r="C44" s="119">
        <v>1953</v>
      </c>
      <c r="D44" s="114" t="s">
        <v>78</v>
      </c>
      <c r="E44" s="119">
        <v>3</v>
      </c>
      <c r="F44" s="119">
        <v>2</v>
      </c>
      <c r="G44" s="120">
        <v>19</v>
      </c>
      <c r="H44" s="119">
        <v>2</v>
      </c>
      <c r="I44" s="119">
        <v>17</v>
      </c>
      <c r="J44" s="119">
        <v>0</v>
      </c>
      <c r="K44" s="121">
        <v>1122.2</v>
      </c>
      <c r="L44" s="122">
        <v>1022.2</v>
      </c>
      <c r="M44" s="121">
        <v>94.2</v>
      </c>
      <c r="N44" s="121">
        <v>928</v>
      </c>
      <c r="O44" s="119">
        <v>61</v>
      </c>
      <c r="P44" s="123"/>
      <c r="Q44" s="31"/>
      <c r="R44" s="110"/>
      <c r="S44" s="110" t="str">
        <f>[1]КПР!G2080</f>
        <v>0,00</v>
      </c>
      <c r="T44" s="71"/>
      <c r="U44" s="6"/>
      <c r="V44" s="6" t="str">
        <f>[1]КПР!J2080</f>
        <v>0,00</v>
      </c>
      <c r="W44" s="32"/>
      <c r="X44" s="6">
        <f>[1]КПР!L2080</f>
        <v>2286.4</v>
      </c>
      <c r="Y44" s="6" t="str">
        <f>[1]КПР!M2080</f>
        <v>5 679 368,29</v>
      </c>
      <c r="Z44" s="99">
        <f>[1]КПР!N2080</f>
        <v>44561</v>
      </c>
      <c r="AA44" s="72"/>
      <c r="AB44" s="73" t="s">
        <v>100</v>
      </c>
      <c r="AC44" s="74"/>
      <c r="AD44" s="75">
        <v>4264</v>
      </c>
      <c r="AE44" s="73" t="s">
        <v>115</v>
      </c>
      <c r="AF44" s="76">
        <v>44196</v>
      </c>
      <c r="AG44" s="6">
        <f>[1]КПР!U2080</f>
        <v>113</v>
      </c>
      <c r="AH44" s="6" t="str">
        <f>[1]КПР!V2080</f>
        <v>474 738,99</v>
      </c>
      <c r="AI44" s="99">
        <f>[1]КПР!W2080</f>
        <v>44196</v>
      </c>
      <c r="AJ44" s="123"/>
      <c r="AK44" s="123" t="str">
        <f>[1]КПР!Y2080</f>
        <v>0,00</v>
      </c>
      <c r="AL44" s="101"/>
      <c r="AM44" s="123"/>
      <c r="AN44" s="134">
        <v>0</v>
      </c>
      <c r="AO44" s="102"/>
      <c r="AP44" s="123"/>
      <c r="AQ44" s="85">
        <v>0</v>
      </c>
      <c r="AR44" s="102"/>
      <c r="AS44" s="123"/>
      <c r="AT44" s="28">
        <v>0</v>
      </c>
      <c r="AU44" s="102"/>
      <c r="AV44" s="123"/>
      <c r="AW44" s="134">
        <v>0</v>
      </c>
      <c r="AX44" s="124"/>
      <c r="AY44" s="53"/>
      <c r="AZ44" s="77">
        <v>0</v>
      </c>
      <c r="BA44" s="53"/>
      <c r="BB44" s="105" t="s">
        <v>150</v>
      </c>
      <c r="BC44" s="6">
        <v>0</v>
      </c>
      <c r="BD44" s="6">
        <v>0</v>
      </c>
      <c r="BE44" s="6">
        <v>0</v>
      </c>
      <c r="BF44" s="105" t="s">
        <v>150</v>
      </c>
    </row>
    <row r="45" spans="1:58" s="3" customFormat="1" ht="22.5" customHeight="1" x14ac:dyDescent="0.3">
      <c r="A45" s="66">
        <v>31</v>
      </c>
      <c r="B45" s="106" t="s">
        <v>69</v>
      </c>
      <c r="C45" s="119">
        <v>1970</v>
      </c>
      <c r="D45" s="114" t="s">
        <v>78</v>
      </c>
      <c r="E45" s="119">
        <v>5</v>
      </c>
      <c r="F45" s="119">
        <v>4</v>
      </c>
      <c r="G45" s="120">
        <v>64</v>
      </c>
      <c r="H45" s="119">
        <v>3</v>
      </c>
      <c r="I45" s="119">
        <v>61</v>
      </c>
      <c r="J45" s="119">
        <v>0</v>
      </c>
      <c r="K45" s="121">
        <v>3531</v>
      </c>
      <c r="L45" s="122">
        <v>2586.6999999999998</v>
      </c>
      <c r="M45" s="121">
        <v>127.7</v>
      </c>
      <c r="N45" s="121">
        <v>2459</v>
      </c>
      <c r="O45" s="119">
        <v>114</v>
      </c>
      <c r="P45" s="123"/>
      <c r="Q45" s="31"/>
      <c r="R45" s="110"/>
      <c r="S45" s="110" t="str">
        <f>[1]КПР!G2081</f>
        <v>0,00</v>
      </c>
      <c r="T45" s="71"/>
      <c r="U45" s="6"/>
      <c r="V45" s="6" t="str">
        <f>[1]КПР!J2081</f>
        <v>0,00</v>
      </c>
      <c r="W45" s="32"/>
      <c r="X45" s="6">
        <f>[1]КПР!L2081</f>
        <v>1100</v>
      </c>
      <c r="Y45" s="6" t="str">
        <f>[1]КПР!M2081</f>
        <v>4 735 797,00</v>
      </c>
      <c r="Z45" s="99">
        <f>[1]КПР!N2081</f>
        <v>44196</v>
      </c>
      <c r="AA45" s="72"/>
      <c r="AB45" s="73" t="s">
        <v>100</v>
      </c>
      <c r="AC45" s="74"/>
      <c r="AD45" s="75">
        <v>5504.52</v>
      </c>
      <c r="AE45" s="73" t="s">
        <v>116</v>
      </c>
      <c r="AF45" s="76">
        <v>44196</v>
      </c>
      <c r="AG45" s="6">
        <f>[1]КПР!U2081</f>
        <v>86.64</v>
      </c>
      <c r="AH45" s="6" t="str">
        <f>[1]КПР!V2081</f>
        <v>363 994,57</v>
      </c>
      <c r="AI45" s="99">
        <f>[1]КПР!W2081</f>
        <v>44196</v>
      </c>
      <c r="AJ45" s="100"/>
      <c r="AK45" s="100" t="str">
        <f>[1]КПР!Y2081</f>
        <v>0,00</v>
      </c>
      <c r="AL45" s="101"/>
      <c r="AM45" s="100"/>
      <c r="AN45" s="134">
        <v>0</v>
      </c>
      <c r="AO45" s="102"/>
      <c r="AP45" s="100"/>
      <c r="AQ45" s="85">
        <v>0</v>
      </c>
      <c r="AR45" s="102"/>
      <c r="AS45" s="100"/>
      <c r="AT45" s="28">
        <v>0</v>
      </c>
      <c r="AU45" s="102"/>
      <c r="AV45" s="100"/>
      <c r="AW45" s="134">
        <v>0</v>
      </c>
      <c r="AX45" s="124"/>
      <c r="AY45" s="103"/>
      <c r="AZ45" s="77">
        <v>0</v>
      </c>
      <c r="BA45" s="103"/>
      <c r="BB45" s="105" t="s">
        <v>151</v>
      </c>
      <c r="BC45" s="6">
        <v>0</v>
      </c>
      <c r="BD45" s="6">
        <v>0</v>
      </c>
      <c r="BE45" s="6">
        <v>0</v>
      </c>
      <c r="BF45" s="105" t="s">
        <v>151</v>
      </c>
    </row>
    <row r="46" spans="1:58" s="3" customFormat="1" ht="22.5" customHeight="1" x14ac:dyDescent="0.3">
      <c r="A46" s="66">
        <v>32</v>
      </c>
      <c r="B46" s="106" t="s">
        <v>70</v>
      </c>
      <c r="C46" s="119">
        <v>1953</v>
      </c>
      <c r="D46" s="114" t="s">
        <v>78</v>
      </c>
      <c r="E46" s="119">
        <v>2</v>
      </c>
      <c r="F46" s="119">
        <v>2</v>
      </c>
      <c r="G46" s="120">
        <v>13</v>
      </c>
      <c r="H46" s="119">
        <v>1</v>
      </c>
      <c r="I46" s="119">
        <v>12</v>
      </c>
      <c r="J46" s="119">
        <v>0</v>
      </c>
      <c r="K46" s="121">
        <v>648.1</v>
      </c>
      <c r="L46" s="122">
        <v>592.59999999999991</v>
      </c>
      <c r="M46" s="121">
        <v>21</v>
      </c>
      <c r="N46" s="121">
        <v>571.59999999999991</v>
      </c>
      <c r="O46" s="119">
        <v>33</v>
      </c>
      <c r="P46" s="123"/>
      <c r="Q46" s="31"/>
      <c r="R46" s="110"/>
      <c r="S46" s="110" t="str">
        <f>[1]КПР!G2082</f>
        <v>0,00</v>
      </c>
      <c r="T46" s="71"/>
      <c r="U46" s="6"/>
      <c r="V46" s="6" t="str">
        <f>[1]КПР!J2082</f>
        <v>0,00</v>
      </c>
      <c r="W46" s="32"/>
      <c r="X46" s="6">
        <f>[1]КПР!L2082</f>
        <v>2292.1</v>
      </c>
      <c r="Y46" s="6" t="str">
        <f>[1]КПР!M2082</f>
        <v>5 700 390,46</v>
      </c>
      <c r="Z46" s="99">
        <f>[1]КПР!N2082</f>
        <v>44561</v>
      </c>
      <c r="AA46" s="72"/>
      <c r="AB46" s="73" t="s">
        <v>100</v>
      </c>
      <c r="AC46" s="74"/>
      <c r="AD46" s="75">
        <v>1735.38</v>
      </c>
      <c r="AE46" s="73" t="s">
        <v>117</v>
      </c>
      <c r="AF46" s="76">
        <v>44196</v>
      </c>
      <c r="AG46" s="6">
        <f>[1]КПР!U2082</f>
        <v>117.4</v>
      </c>
      <c r="AH46" s="6" t="str">
        <f>[1]КПР!V2082</f>
        <v>493 224,40</v>
      </c>
      <c r="AI46" s="99">
        <f>[1]КПР!W2082</f>
        <v>44196</v>
      </c>
      <c r="AJ46" s="123"/>
      <c r="AK46" s="123" t="str">
        <f>[1]КПР!Y2082</f>
        <v>0,00</v>
      </c>
      <c r="AL46" s="101"/>
      <c r="AM46" s="123"/>
      <c r="AN46" s="134">
        <v>0</v>
      </c>
      <c r="AO46" s="102"/>
      <c r="AP46" s="123"/>
      <c r="AQ46" s="85">
        <v>0</v>
      </c>
      <c r="AR46" s="102"/>
      <c r="AS46" s="123"/>
      <c r="AT46" s="28">
        <v>0</v>
      </c>
      <c r="AU46" s="102"/>
      <c r="AV46" s="123"/>
      <c r="AW46" s="134">
        <v>0</v>
      </c>
      <c r="AX46" s="124"/>
      <c r="AY46" s="44"/>
      <c r="AZ46" s="77">
        <v>0</v>
      </c>
      <c r="BA46" s="44"/>
      <c r="BB46" s="105" t="s">
        <v>152</v>
      </c>
      <c r="BC46" s="6">
        <v>0</v>
      </c>
      <c r="BD46" s="6">
        <v>0</v>
      </c>
      <c r="BE46" s="6">
        <v>0</v>
      </c>
      <c r="BF46" s="105" t="s">
        <v>152</v>
      </c>
    </row>
    <row r="47" spans="1:58" s="7" customFormat="1" ht="57" customHeight="1" x14ac:dyDescent="0.3">
      <c r="A47" s="66">
        <v>33</v>
      </c>
      <c r="B47" s="112" t="s">
        <v>71</v>
      </c>
      <c r="C47" s="161">
        <v>1950</v>
      </c>
      <c r="D47" s="162" t="s">
        <v>78</v>
      </c>
      <c r="E47" s="161">
        <v>2</v>
      </c>
      <c r="F47" s="161">
        <v>1</v>
      </c>
      <c r="G47" s="161">
        <v>8</v>
      </c>
      <c r="H47" s="161">
        <v>2</v>
      </c>
      <c r="I47" s="161">
        <v>6</v>
      </c>
      <c r="J47" s="161">
        <v>0</v>
      </c>
      <c r="K47" s="163">
        <v>428.5</v>
      </c>
      <c r="L47" s="163">
        <v>383.7</v>
      </c>
      <c r="M47" s="163">
        <v>90.1</v>
      </c>
      <c r="N47" s="163">
        <v>293.60000000000002</v>
      </c>
      <c r="O47" s="161">
        <v>22</v>
      </c>
      <c r="P47" s="134" t="s">
        <v>88</v>
      </c>
      <c r="Q47" s="135">
        <v>2017</v>
      </c>
      <c r="R47" s="136"/>
      <c r="S47" s="136" t="str">
        <f>[1]КПР!G2083</f>
        <v>0,00</v>
      </c>
      <c r="T47" s="71"/>
      <c r="U47" s="137"/>
      <c r="V47" s="137" t="str">
        <f>[1]КПР!J2083</f>
        <v>0,00</v>
      </c>
      <c r="W47" s="138"/>
      <c r="X47" s="137">
        <f>[1]КПР!L2083</f>
        <v>314.3</v>
      </c>
      <c r="Y47" s="137" t="str">
        <f>[1]КПР!M2083</f>
        <v>1 284 075,79</v>
      </c>
      <c r="Z47" s="139">
        <f>[1]КПР!N2083</f>
        <v>44926</v>
      </c>
      <c r="AA47" s="72"/>
      <c r="AB47" s="73" t="s">
        <v>100</v>
      </c>
      <c r="AC47" s="74"/>
      <c r="AD47" s="75"/>
      <c r="AE47" s="73" t="s">
        <v>100</v>
      </c>
      <c r="AF47" s="76"/>
      <c r="AG47" s="137"/>
      <c r="AH47" s="137" t="str">
        <f>[1]КПР!V2083</f>
        <v>0,00</v>
      </c>
      <c r="AI47" s="138"/>
      <c r="AJ47" s="134"/>
      <c r="AK47" s="134" t="str">
        <f>[1]КПР!Y2083</f>
        <v>0,00</v>
      </c>
      <c r="AL47" s="140"/>
      <c r="AM47" s="151"/>
      <c r="AN47" s="134">
        <v>0</v>
      </c>
      <c r="AO47" s="141"/>
      <c r="AP47" s="151"/>
      <c r="AQ47" s="85">
        <v>0</v>
      </c>
      <c r="AR47" s="141"/>
      <c r="AS47" s="151"/>
      <c r="AT47" s="28">
        <v>0</v>
      </c>
      <c r="AU47" s="141"/>
      <c r="AV47" s="151"/>
      <c r="AW47" s="134">
        <v>0</v>
      </c>
      <c r="AX47" s="144"/>
      <c r="AY47" s="53"/>
      <c r="AZ47" s="77">
        <v>0</v>
      </c>
      <c r="BA47" s="53"/>
      <c r="BB47" s="164" t="s">
        <v>153</v>
      </c>
      <c r="BC47" s="165">
        <v>0</v>
      </c>
      <c r="BD47" s="165">
        <v>0</v>
      </c>
      <c r="BE47" s="165">
        <v>0</v>
      </c>
      <c r="BF47" s="164" t="s">
        <v>153</v>
      </c>
    </row>
    <row r="48" spans="1:58" s="3" customFormat="1" ht="22.5" customHeight="1" x14ac:dyDescent="0.3">
      <c r="A48" s="66">
        <v>34</v>
      </c>
      <c r="B48" s="106" t="s">
        <v>72</v>
      </c>
      <c r="C48" s="113">
        <v>1994</v>
      </c>
      <c r="D48" s="114" t="s">
        <v>78</v>
      </c>
      <c r="E48" s="113">
        <v>12</v>
      </c>
      <c r="F48" s="113">
        <v>1</v>
      </c>
      <c r="G48" s="113">
        <v>66</v>
      </c>
      <c r="H48" s="113">
        <v>6</v>
      </c>
      <c r="I48" s="113">
        <v>60</v>
      </c>
      <c r="J48" s="113">
        <v>0</v>
      </c>
      <c r="K48" s="116">
        <v>6437.1</v>
      </c>
      <c r="L48" s="116">
        <v>3679.1</v>
      </c>
      <c r="M48" s="116">
        <v>278.39999999999998</v>
      </c>
      <c r="N48" s="116">
        <v>3401</v>
      </c>
      <c r="O48" s="113">
        <v>162</v>
      </c>
      <c r="P48" s="123"/>
      <c r="Q48" s="31"/>
      <c r="R48" s="110"/>
      <c r="S48" s="110" t="str">
        <f>[1]КПР!G2084</f>
        <v>0,00</v>
      </c>
      <c r="T48" s="71"/>
      <c r="U48" s="6">
        <f>[1]КПР!I2084</f>
        <v>8</v>
      </c>
      <c r="V48" s="6" t="str">
        <f>[1]КПР!J2084</f>
        <v>8 685 460,74</v>
      </c>
      <c r="W48" s="99">
        <f>[1]КПР!K2084</f>
        <v>44926</v>
      </c>
      <c r="X48" s="6"/>
      <c r="Y48" s="6" t="str">
        <f>[1]КПР!M2084</f>
        <v>0,00</v>
      </c>
      <c r="Z48" s="99"/>
      <c r="AA48" s="72"/>
      <c r="AB48" s="73" t="s">
        <v>100</v>
      </c>
      <c r="AC48" s="74"/>
      <c r="AD48" s="75"/>
      <c r="AE48" s="73" t="s">
        <v>100</v>
      </c>
      <c r="AF48" s="76"/>
      <c r="AG48" s="6"/>
      <c r="AH48" s="6" t="str">
        <f>[1]КПР!V2084</f>
        <v>0,00</v>
      </c>
      <c r="AI48" s="32"/>
      <c r="AJ48" s="100"/>
      <c r="AK48" s="100" t="str">
        <f>[1]КПР!Y2084</f>
        <v>0,00</v>
      </c>
      <c r="AL48" s="101"/>
      <c r="AM48" s="123"/>
      <c r="AN48" s="134">
        <v>0</v>
      </c>
      <c r="AO48" s="102"/>
      <c r="AP48" s="123"/>
      <c r="AQ48" s="85">
        <v>0</v>
      </c>
      <c r="AR48" s="102"/>
      <c r="AS48" s="123"/>
      <c r="AT48" s="28">
        <v>0</v>
      </c>
      <c r="AU48" s="102"/>
      <c r="AV48" s="123"/>
      <c r="AW48" s="134">
        <v>0</v>
      </c>
      <c r="AX48" s="124"/>
      <c r="AY48" s="103"/>
      <c r="AZ48" s="77">
        <v>0</v>
      </c>
      <c r="BA48" s="103"/>
      <c r="BB48" s="105" t="s">
        <v>154</v>
      </c>
      <c r="BC48" s="6">
        <v>0</v>
      </c>
      <c r="BD48" s="6">
        <v>0</v>
      </c>
      <c r="BE48" s="6">
        <v>0</v>
      </c>
      <c r="BF48" s="105" t="s">
        <v>154</v>
      </c>
    </row>
    <row r="49" spans="1:58" s="3" customFormat="1" ht="22.5" customHeight="1" x14ac:dyDescent="0.3">
      <c r="A49" s="66">
        <v>35</v>
      </c>
      <c r="B49" s="106" t="s">
        <v>73</v>
      </c>
      <c r="C49" s="113">
        <v>1987</v>
      </c>
      <c r="D49" s="114" t="s">
        <v>78</v>
      </c>
      <c r="E49" s="113">
        <v>12</v>
      </c>
      <c r="F49" s="113">
        <v>4</v>
      </c>
      <c r="G49" s="113">
        <v>173</v>
      </c>
      <c r="H49" s="113">
        <v>5</v>
      </c>
      <c r="I49" s="113">
        <v>168</v>
      </c>
      <c r="J49" s="113">
        <v>2</v>
      </c>
      <c r="K49" s="116">
        <v>17009.400000000001</v>
      </c>
      <c r="L49" s="116">
        <v>10383.799999999999</v>
      </c>
      <c r="M49" s="116">
        <v>792.9</v>
      </c>
      <c r="N49" s="116">
        <v>9590.9</v>
      </c>
      <c r="O49" s="113">
        <v>409</v>
      </c>
      <c r="P49" s="123"/>
      <c r="Q49" s="31"/>
      <c r="R49" s="110"/>
      <c r="S49" s="110" t="str">
        <f>[1]КПР!G2085</f>
        <v>0,00</v>
      </c>
      <c r="T49" s="71"/>
      <c r="U49" s="6">
        <f>[1]КПР!I2085</f>
        <v>11</v>
      </c>
      <c r="V49" s="6" t="str">
        <f>[1]КПР!J2085</f>
        <v>20 073 187,20</v>
      </c>
      <c r="W49" s="99">
        <f>[1]КПР!K2085</f>
        <v>44926</v>
      </c>
      <c r="X49" s="6"/>
      <c r="Y49" s="6" t="str">
        <f>[1]КПР!M2085</f>
        <v>0,00</v>
      </c>
      <c r="Z49" s="99"/>
      <c r="AA49" s="72"/>
      <c r="AB49" s="73" t="s">
        <v>100</v>
      </c>
      <c r="AC49" s="74"/>
      <c r="AD49" s="75"/>
      <c r="AE49" s="73" t="s">
        <v>100</v>
      </c>
      <c r="AF49" s="76"/>
      <c r="AG49" s="6"/>
      <c r="AH49" s="6" t="str">
        <f>[1]КПР!V2085</f>
        <v>0,00</v>
      </c>
      <c r="AI49" s="32"/>
      <c r="AJ49" s="123"/>
      <c r="AK49" s="123" t="str">
        <f>[1]КПР!Y2085</f>
        <v>0,00</v>
      </c>
      <c r="AL49" s="101"/>
      <c r="AM49" s="100"/>
      <c r="AN49" s="134">
        <v>0</v>
      </c>
      <c r="AO49" s="102"/>
      <c r="AP49" s="100"/>
      <c r="AQ49" s="85">
        <v>0</v>
      </c>
      <c r="AR49" s="102"/>
      <c r="AS49" s="100"/>
      <c r="AT49" s="28">
        <v>0</v>
      </c>
      <c r="AU49" s="102"/>
      <c r="AV49" s="100"/>
      <c r="AW49" s="134">
        <v>0</v>
      </c>
      <c r="AX49" s="124"/>
      <c r="AY49" s="44"/>
      <c r="AZ49" s="77">
        <v>0</v>
      </c>
      <c r="BA49" s="44"/>
      <c r="BB49" s="105" t="s">
        <v>155</v>
      </c>
      <c r="BC49" s="6">
        <v>0</v>
      </c>
      <c r="BD49" s="6">
        <v>0</v>
      </c>
      <c r="BE49" s="6">
        <v>0</v>
      </c>
      <c r="BF49" s="105" t="s">
        <v>155</v>
      </c>
    </row>
    <row r="50" spans="1:58" s="3" customFormat="1" ht="22.5" customHeight="1" x14ac:dyDescent="0.3">
      <c r="A50" s="66">
        <v>36</v>
      </c>
      <c r="B50" s="106" t="s">
        <v>74</v>
      </c>
      <c r="C50" s="113">
        <v>1995</v>
      </c>
      <c r="D50" s="114" t="s">
        <v>81</v>
      </c>
      <c r="E50" s="113">
        <v>16</v>
      </c>
      <c r="F50" s="113">
        <v>2</v>
      </c>
      <c r="G50" s="113">
        <v>124</v>
      </c>
      <c r="H50" s="113">
        <v>6</v>
      </c>
      <c r="I50" s="113">
        <v>118</v>
      </c>
      <c r="J50" s="113">
        <v>0</v>
      </c>
      <c r="K50" s="116">
        <v>14000</v>
      </c>
      <c r="L50" s="116">
        <v>14000</v>
      </c>
      <c r="M50" s="116">
        <v>366.6</v>
      </c>
      <c r="N50" s="116">
        <v>6946.8</v>
      </c>
      <c r="O50" s="113">
        <v>291</v>
      </c>
      <c r="P50" s="166"/>
      <c r="Q50" s="167"/>
      <c r="R50" s="168"/>
      <c r="S50" s="168" t="str">
        <f>[1]КПР!G2086</f>
        <v>0,00</v>
      </c>
      <c r="T50" s="71"/>
      <c r="U50" s="6">
        <f>[1]КПР!I2086</f>
        <v>4</v>
      </c>
      <c r="V50" s="6" t="str">
        <f>[1]КПР!J2086</f>
        <v>15 570 104,70</v>
      </c>
      <c r="W50" s="99">
        <f>[1]КПР!K2086</f>
        <v>44561</v>
      </c>
      <c r="X50" s="6"/>
      <c r="Y50" s="6" t="str">
        <f>[1]КПР!M2086</f>
        <v>0,00</v>
      </c>
      <c r="Z50" s="99"/>
      <c r="AA50" s="72"/>
      <c r="AB50" s="73" t="s">
        <v>100</v>
      </c>
      <c r="AC50" s="74"/>
      <c r="AD50" s="75"/>
      <c r="AE50" s="73" t="s">
        <v>100</v>
      </c>
      <c r="AF50" s="76"/>
      <c r="AG50" s="6"/>
      <c r="AH50" s="6" t="str">
        <f>[1]КПР!V2086</f>
        <v>0,00</v>
      </c>
      <c r="AI50" s="32"/>
      <c r="AJ50" s="123"/>
      <c r="AK50" s="123" t="str">
        <f>[1]КПР!Y2086</f>
        <v>0,00</v>
      </c>
      <c r="AL50" s="101"/>
      <c r="AM50" s="123"/>
      <c r="AN50" s="134">
        <v>0</v>
      </c>
      <c r="AO50" s="102"/>
      <c r="AP50" s="123"/>
      <c r="AQ50" s="85">
        <v>0</v>
      </c>
      <c r="AR50" s="102"/>
      <c r="AS50" s="123"/>
      <c r="AT50" s="28">
        <v>0</v>
      </c>
      <c r="AU50" s="102"/>
      <c r="AV50" s="123"/>
      <c r="AW50" s="134">
        <v>0</v>
      </c>
      <c r="AX50" s="124"/>
      <c r="AY50" s="53"/>
      <c r="AZ50" s="77">
        <v>0</v>
      </c>
      <c r="BA50" s="53"/>
      <c r="BB50" s="105" t="s">
        <v>156</v>
      </c>
      <c r="BC50" s="6">
        <v>0</v>
      </c>
      <c r="BD50" s="6">
        <v>0</v>
      </c>
      <c r="BE50" s="6">
        <v>0</v>
      </c>
      <c r="BF50" s="105" t="s">
        <v>156</v>
      </c>
    </row>
    <row r="51" spans="1:58" s="3" customFormat="1" ht="22.5" customHeight="1" x14ac:dyDescent="0.3">
      <c r="A51" s="66">
        <v>37</v>
      </c>
      <c r="B51" s="106" t="s">
        <v>75</v>
      </c>
      <c r="C51" s="113">
        <v>1994</v>
      </c>
      <c r="D51" s="114" t="s">
        <v>78</v>
      </c>
      <c r="E51" s="113">
        <v>9</v>
      </c>
      <c r="F51" s="113">
        <v>4</v>
      </c>
      <c r="G51" s="113">
        <v>128</v>
      </c>
      <c r="H51" s="113">
        <v>0</v>
      </c>
      <c r="I51" s="113">
        <v>127</v>
      </c>
      <c r="J51" s="113">
        <v>1</v>
      </c>
      <c r="K51" s="116">
        <v>11636.4</v>
      </c>
      <c r="L51" s="116">
        <v>11636.4</v>
      </c>
      <c r="M51" s="116">
        <v>0</v>
      </c>
      <c r="N51" s="116">
        <v>6977.2</v>
      </c>
      <c r="O51" s="113">
        <v>399</v>
      </c>
      <c r="P51" s="123"/>
      <c r="Q51" s="31"/>
      <c r="R51" s="169"/>
      <c r="S51" s="169" t="str">
        <f>[1]КПР!G2087</f>
        <v>0,00</v>
      </c>
      <c r="T51" s="71"/>
      <c r="U51" s="6">
        <f>[1]КПР!I2087</f>
        <v>4</v>
      </c>
      <c r="V51" s="6" t="str">
        <f>[1]КПР!J2087</f>
        <v>15 183 635,28</v>
      </c>
      <c r="W51" s="99">
        <f>[1]КПР!K2087</f>
        <v>44926</v>
      </c>
      <c r="X51" s="6"/>
      <c r="Y51" s="6" t="str">
        <f>[1]КПР!M2087</f>
        <v>0,00</v>
      </c>
      <c r="Z51" s="99"/>
      <c r="AA51" s="72"/>
      <c r="AB51" s="73" t="s">
        <v>100</v>
      </c>
      <c r="AC51" s="74"/>
      <c r="AD51" s="75"/>
      <c r="AE51" s="73" t="s">
        <v>100</v>
      </c>
      <c r="AF51" s="76"/>
      <c r="AG51" s="6"/>
      <c r="AH51" s="6" t="str">
        <f>[1]КПР!V2087</f>
        <v>0,00</v>
      </c>
      <c r="AI51" s="32"/>
      <c r="AJ51" s="123"/>
      <c r="AK51" s="123" t="str">
        <f>[1]КПР!Y2087</f>
        <v>0,00</v>
      </c>
      <c r="AL51" s="101"/>
      <c r="AM51" s="123"/>
      <c r="AN51" s="134">
        <v>0</v>
      </c>
      <c r="AO51" s="102"/>
      <c r="AP51" s="123"/>
      <c r="AQ51" s="85">
        <v>0</v>
      </c>
      <c r="AR51" s="102"/>
      <c r="AS51" s="123"/>
      <c r="AT51" s="28">
        <v>0</v>
      </c>
      <c r="AU51" s="102"/>
      <c r="AV51" s="123"/>
      <c r="AW51" s="134">
        <v>0</v>
      </c>
      <c r="AX51" s="124"/>
      <c r="AY51" s="103"/>
      <c r="AZ51" s="77">
        <v>0</v>
      </c>
      <c r="BA51" s="103"/>
      <c r="BB51" s="170" t="s">
        <v>157</v>
      </c>
      <c r="BC51" s="6">
        <v>0</v>
      </c>
      <c r="BD51" s="6">
        <v>0</v>
      </c>
      <c r="BE51" s="6">
        <v>0</v>
      </c>
      <c r="BF51" s="170" t="s">
        <v>157</v>
      </c>
    </row>
    <row r="52" spans="1:58" s="7" customFormat="1" ht="22.5" customHeight="1" x14ac:dyDescent="0.3">
      <c r="A52" s="171"/>
      <c r="B52" s="172" t="s">
        <v>91</v>
      </c>
      <c r="C52" s="141"/>
      <c r="D52" s="141"/>
      <c r="E52" s="141"/>
      <c r="F52" s="141"/>
      <c r="G52" s="141"/>
      <c r="H52" s="173"/>
      <c r="I52" s="141"/>
      <c r="J52" s="141"/>
      <c r="K52" s="173"/>
      <c r="L52" s="173"/>
      <c r="M52" s="173"/>
      <c r="N52" s="141"/>
      <c r="O52" s="141"/>
      <c r="P52" s="141"/>
      <c r="Q52" s="141"/>
      <c r="R52" s="174"/>
      <c r="S52" s="174">
        <f>SUM(S53:S54)</f>
        <v>0</v>
      </c>
      <c r="T52" s="175"/>
      <c r="U52" s="176"/>
      <c r="V52" s="176">
        <f>SUM(V53:V54)</f>
        <v>0</v>
      </c>
      <c r="W52" s="175"/>
      <c r="X52" s="176">
        <f>SUM(X53:X54)</f>
        <v>2146</v>
      </c>
      <c r="Y52" s="176">
        <v>6679813.5</v>
      </c>
      <c r="Z52" s="175"/>
      <c r="AA52" s="83"/>
      <c r="AB52" s="176">
        <v>0</v>
      </c>
      <c r="AC52" s="177"/>
      <c r="AD52" s="176">
        <f>SUM(AD53:AD54)</f>
        <v>1100</v>
      </c>
      <c r="AE52" s="176">
        <f>AE53+AE54</f>
        <v>738067</v>
      </c>
      <c r="AF52" s="175"/>
      <c r="AG52" s="176"/>
      <c r="AH52" s="176">
        <f>SUM(AH53:AH54)</f>
        <v>0</v>
      </c>
      <c r="AI52" s="61"/>
      <c r="AJ52" s="56"/>
      <c r="AK52" s="56">
        <f>SUM(AK53:AK54)</f>
        <v>0</v>
      </c>
      <c r="AL52" s="177"/>
      <c r="AM52" s="56">
        <f>SUM(AM53:AM54)</f>
        <v>1100</v>
      </c>
      <c r="AN52" s="56">
        <f>AN54+AN53</f>
        <v>8201435</v>
      </c>
      <c r="AO52" s="178"/>
      <c r="AP52" s="145"/>
      <c r="AQ52" s="56">
        <v>0</v>
      </c>
      <c r="AR52" s="178"/>
      <c r="AS52" s="145"/>
      <c r="AT52" s="56">
        <v>0</v>
      </c>
      <c r="AU52" s="178"/>
      <c r="AV52" s="56"/>
      <c r="AW52" s="56">
        <f>SUM(AW53:AW54)</f>
        <v>0</v>
      </c>
      <c r="AX52" s="179"/>
      <c r="AY52" s="144"/>
      <c r="AZ52" s="56">
        <f>SUM(AZ53:AZ54)</f>
        <v>0</v>
      </c>
      <c r="BA52" s="144"/>
      <c r="BB52" s="180">
        <f>BB53+BB54</f>
        <v>17046920.949999999</v>
      </c>
      <c r="BC52" s="56">
        <f>SUM(BC53:BC54)</f>
        <v>0</v>
      </c>
      <c r="BD52" s="56">
        <f>SUM(BD53:BD54)</f>
        <v>0</v>
      </c>
      <c r="BE52" s="56">
        <f>SUM(BE53:BE54)</f>
        <v>0</v>
      </c>
      <c r="BF52" s="180">
        <f>BF53+BF54</f>
        <v>17046920.949999999</v>
      </c>
    </row>
    <row r="53" spans="1:58" s="7" customFormat="1" ht="26.25" customHeight="1" x14ac:dyDescent="0.3">
      <c r="A53" s="181">
        <v>1</v>
      </c>
      <c r="B53" s="182" t="s">
        <v>92</v>
      </c>
      <c r="C53" s="68">
        <v>1959</v>
      </c>
      <c r="D53" s="68" t="s">
        <v>78</v>
      </c>
      <c r="E53" s="68">
        <v>2</v>
      </c>
      <c r="F53" s="68">
        <v>1</v>
      </c>
      <c r="G53" s="68">
        <v>8</v>
      </c>
      <c r="H53" s="68">
        <v>1</v>
      </c>
      <c r="I53" s="68">
        <v>7</v>
      </c>
      <c r="J53" s="68">
        <v>0</v>
      </c>
      <c r="K53" s="68">
        <v>501.5</v>
      </c>
      <c r="L53" s="68">
        <v>449.2</v>
      </c>
      <c r="M53" s="69">
        <v>51.9</v>
      </c>
      <c r="N53" s="69">
        <f>L53-M53</f>
        <v>397.3</v>
      </c>
      <c r="O53" s="68">
        <v>21</v>
      </c>
      <c r="P53" s="183"/>
      <c r="Q53" s="183"/>
      <c r="R53" s="184"/>
      <c r="S53" s="168" t="str">
        <f>[1]КПР!G2089</f>
        <v>0,00</v>
      </c>
      <c r="T53" s="185"/>
      <c r="U53" s="186"/>
      <c r="V53" s="137" t="str">
        <f>[1]КПР!J2187</f>
        <v>0,00</v>
      </c>
      <c r="W53" s="187"/>
      <c r="X53" s="188">
        <f>[1]КПР!L2187</f>
        <v>1260</v>
      </c>
      <c r="Y53" s="189" t="str">
        <f>[1]КПР!M2187</f>
        <v>4 641 260,40</v>
      </c>
      <c r="Z53" s="190">
        <f>[1]КПР!N2187</f>
        <v>44926</v>
      </c>
      <c r="AA53" s="72"/>
      <c r="AB53" s="73" t="s">
        <v>100</v>
      </c>
      <c r="AC53" s="191"/>
      <c r="AD53" s="75">
        <v>550</v>
      </c>
      <c r="AE53" s="73" t="s">
        <v>118</v>
      </c>
      <c r="AF53" s="76">
        <v>44926</v>
      </c>
      <c r="AG53" s="192"/>
      <c r="AH53" s="6" t="str">
        <f>[1]КПР!V2089</f>
        <v>0,00</v>
      </c>
      <c r="AI53" s="187"/>
      <c r="AJ53" s="192"/>
      <c r="AK53" s="6" t="str">
        <f>[1]КПР!Y2089</f>
        <v>0,00</v>
      </c>
      <c r="AL53" s="187"/>
      <c r="AM53" s="188">
        <v>550</v>
      </c>
      <c r="AN53" s="73" t="s">
        <v>120</v>
      </c>
      <c r="AO53" s="193">
        <v>44926</v>
      </c>
      <c r="AP53" s="194"/>
      <c r="AQ53" s="85">
        <v>0</v>
      </c>
      <c r="AR53" s="195"/>
      <c r="AS53" s="194"/>
      <c r="AT53" s="194">
        <v>0</v>
      </c>
      <c r="AU53" s="195"/>
      <c r="AV53" s="194"/>
      <c r="AW53" s="194">
        <v>0</v>
      </c>
      <c r="AX53" s="196"/>
      <c r="AY53" s="144"/>
      <c r="AZ53" s="77">
        <v>0</v>
      </c>
      <c r="BA53" s="144"/>
      <c r="BB53" s="197" t="s">
        <v>158</v>
      </c>
      <c r="BC53" s="198">
        <v>0</v>
      </c>
      <c r="BD53" s="198">
        <v>0</v>
      </c>
      <c r="BE53" s="198">
        <v>0</v>
      </c>
      <c r="BF53" s="199" t="s">
        <v>158</v>
      </c>
    </row>
    <row r="54" spans="1:58" s="7" customFormat="1" ht="25.5" customHeight="1" x14ac:dyDescent="0.3">
      <c r="A54" s="61">
        <v>2</v>
      </c>
      <c r="B54" s="200" t="s">
        <v>90</v>
      </c>
      <c r="C54" s="201">
        <v>1958</v>
      </c>
      <c r="D54" s="59" t="s">
        <v>78</v>
      </c>
      <c r="E54" s="61">
        <v>2</v>
      </c>
      <c r="F54" s="61">
        <v>1</v>
      </c>
      <c r="G54" s="61">
        <v>8</v>
      </c>
      <c r="H54" s="61">
        <v>0</v>
      </c>
      <c r="I54" s="61">
        <v>8</v>
      </c>
      <c r="J54" s="61">
        <v>0</v>
      </c>
      <c r="K54" s="61">
        <v>487.1</v>
      </c>
      <c r="L54" s="61">
        <v>440</v>
      </c>
      <c r="M54" s="83">
        <v>0</v>
      </c>
      <c r="N54" s="83">
        <v>440</v>
      </c>
      <c r="O54" s="61">
        <v>17</v>
      </c>
      <c r="P54" s="202"/>
      <c r="Q54" s="202"/>
      <c r="R54" s="203"/>
      <c r="S54" s="169" t="str">
        <f>[1]КПР!G2090</f>
        <v>0,00</v>
      </c>
      <c r="T54" s="204"/>
      <c r="U54" s="205"/>
      <c r="V54" s="137" t="str">
        <f>[1]КПР!J2188</f>
        <v>0,00</v>
      </c>
      <c r="W54" s="206"/>
      <c r="X54" s="207">
        <f>[1]КПР!L2188</f>
        <v>886</v>
      </c>
      <c r="Y54" s="208" t="str">
        <f>[1]КПР!M2188</f>
        <v>2 038 553,10</v>
      </c>
      <c r="Z54" s="209">
        <f>[1]КПР!N2188</f>
        <v>44926</v>
      </c>
      <c r="AA54" s="72"/>
      <c r="AB54" s="73" t="s">
        <v>100</v>
      </c>
      <c r="AC54" s="191"/>
      <c r="AD54" s="75">
        <v>550</v>
      </c>
      <c r="AE54" s="73" t="s">
        <v>118</v>
      </c>
      <c r="AF54" s="76">
        <v>44926</v>
      </c>
      <c r="AG54" s="210"/>
      <c r="AH54" s="6" t="str">
        <f>[1]КПР!V2090</f>
        <v>0,00</v>
      </c>
      <c r="AI54" s="206"/>
      <c r="AJ54" s="210"/>
      <c r="AK54" s="6" t="str">
        <f>[1]КПР!Y2090</f>
        <v>0,00</v>
      </c>
      <c r="AL54" s="206"/>
      <c r="AM54" s="207">
        <v>550</v>
      </c>
      <c r="AN54" s="73" t="s">
        <v>120</v>
      </c>
      <c r="AO54" s="211">
        <v>44926</v>
      </c>
      <c r="AP54" s="145"/>
      <c r="AQ54" s="85">
        <v>0</v>
      </c>
      <c r="AR54" s="178"/>
      <c r="AS54" s="145"/>
      <c r="AT54" s="145">
        <v>0</v>
      </c>
      <c r="AU54" s="178"/>
      <c r="AV54" s="145"/>
      <c r="AW54" s="145">
        <v>0</v>
      </c>
      <c r="AX54" s="179"/>
      <c r="AY54" s="144"/>
      <c r="AZ54" s="77">
        <v>0</v>
      </c>
      <c r="BA54" s="144"/>
      <c r="BB54" s="212" t="s">
        <v>159</v>
      </c>
      <c r="BC54" s="213">
        <v>0</v>
      </c>
      <c r="BD54" s="213">
        <v>0</v>
      </c>
      <c r="BE54" s="213">
        <v>0</v>
      </c>
      <c r="BF54" s="212" t="s">
        <v>159</v>
      </c>
    </row>
    <row r="55" spans="1:58" s="4" customFormat="1" ht="12" customHeight="1" x14ac:dyDescent="0.3">
      <c r="A55" s="214"/>
      <c r="B55" s="215"/>
      <c r="C55" s="216"/>
      <c r="D55" s="216"/>
      <c r="E55" s="216"/>
      <c r="F55" s="216"/>
      <c r="G55" s="216"/>
      <c r="H55" s="217"/>
      <c r="I55" s="216"/>
      <c r="J55" s="216"/>
      <c r="K55" s="217"/>
      <c r="L55" s="217"/>
      <c r="M55" s="217"/>
      <c r="N55" s="216"/>
      <c r="O55" s="216"/>
      <c r="P55" s="216"/>
      <c r="Q55" s="216"/>
      <c r="R55" s="218"/>
      <c r="S55" s="219"/>
      <c r="T55" s="216"/>
      <c r="U55" s="218"/>
      <c r="V55" s="218"/>
      <c r="W55" s="216"/>
      <c r="X55" s="216"/>
      <c r="Y55" s="218"/>
      <c r="Z55" s="216"/>
      <c r="AA55" s="216"/>
      <c r="AB55" s="216"/>
      <c r="AC55" s="216"/>
      <c r="AD55" s="216"/>
      <c r="AE55" s="218"/>
      <c r="AF55" s="216"/>
      <c r="AG55" s="216"/>
      <c r="AH55" s="218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20"/>
      <c r="AY55" s="220"/>
      <c r="AZ55" s="220"/>
      <c r="BA55" s="220"/>
      <c r="BB55" s="218"/>
      <c r="BC55" s="216"/>
      <c r="BD55" s="216"/>
      <c r="BE55" s="216"/>
      <c r="BF55" s="221"/>
    </row>
    <row r="56" spans="1:58" x14ac:dyDescent="0.25">
      <c r="A56" s="222"/>
      <c r="B56" s="222"/>
      <c r="C56" s="222"/>
      <c r="D56" s="222"/>
      <c r="E56" s="222"/>
      <c r="F56" s="222"/>
      <c r="G56" s="222"/>
      <c r="BB56" s="224"/>
    </row>
    <row r="57" spans="1:58" x14ac:dyDescent="0.25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BB57" s="224"/>
    </row>
    <row r="58" spans="1:58" ht="12.75" customHeight="1" x14ac:dyDescent="0.25">
      <c r="A58" s="244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V58" s="13"/>
      <c r="X58" s="13"/>
    </row>
    <row r="59" spans="1:58" ht="28.5" customHeight="1" x14ac:dyDescent="0.25">
      <c r="A59" s="225"/>
      <c r="B59" s="225"/>
      <c r="C59" s="225"/>
      <c r="D59" s="226"/>
      <c r="E59" s="226"/>
      <c r="F59" s="222"/>
      <c r="G59" s="222"/>
    </row>
    <row r="60" spans="1:58" x14ac:dyDescent="0.25">
      <c r="A60" s="279"/>
      <c r="B60" s="279"/>
    </row>
  </sheetData>
  <mergeCells count="40">
    <mergeCell ref="AM7:BA7"/>
    <mergeCell ref="AY8:BA9"/>
    <mergeCell ref="H8:J8"/>
    <mergeCell ref="A60:B60"/>
    <mergeCell ref="BB2:BF5"/>
    <mergeCell ref="BB7:BF7"/>
    <mergeCell ref="BB8:BB9"/>
    <mergeCell ref="BC8:BF8"/>
    <mergeCell ref="AS8:AU9"/>
    <mergeCell ref="AV8:AX9"/>
    <mergeCell ref="W6:AL6"/>
    <mergeCell ref="O7:O9"/>
    <mergeCell ref="P7:P9"/>
    <mergeCell ref="Q7:Q9"/>
    <mergeCell ref="AM8:AO9"/>
    <mergeCell ref="AP8:AR9"/>
    <mergeCell ref="R7:AL7"/>
    <mergeCell ref="A57:S57"/>
    <mergeCell ref="A58:S58"/>
    <mergeCell ref="A12:D12"/>
    <mergeCell ref="L8:L9"/>
    <mergeCell ref="K7:K9"/>
    <mergeCell ref="N8:N9"/>
    <mergeCell ref="F7:F9"/>
    <mergeCell ref="M8:M9"/>
    <mergeCell ref="A7:A9"/>
    <mergeCell ref="B7:B9"/>
    <mergeCell ref="C7:C9"/>
    <mergeCell ref="D7:D9"/>
    <mergeCell ref="E7:E9"/>
    <mergeCell ref="G7:J7"/>
    <mergeCell ref="L7:N7"/>
    <mergeCell ref="G8:G9"/>
    <mergeCell ref="AG8:AI9"/>
    <mergeCell ref="AJ8:AL9"/>
    <mergeCell ref="R8:T9"/>
    <mergeCell ref="U8:W9"/>
    <mergeCell ref="X8:Z9"/>
    <mergeCell ref="AA8:AC9"/>
    <mergeCell ref="AD8:AF9"/>
  </mergeCells>
  <printOptions horizontalCentered="1"/>
  <pageMargins left="1.1811023622047245" right="0.19685039370078741" top="0.59055118110236227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Петреченко Галина Викторовна</dc:creator>
  <cp:lastModifiedBy>Татьяна Побежимова</cp:lastModifiedBy>
  <cp:lastPrinted>2021-11-24T09:46:55Z</cp:lastPrinted>
  <dcterms:created xsi:type="dcterms:W3CDTF">2017-02-13T07:26:00Z</dcterms:created>
  <dcterms:modified xsi:type="dcterms:W3CDTF">2021-12-08T11:52:03Z</dcterms:modified>
</cp:coreProperties>
</file>