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2019 декабрь" sheetId="1" r:id="rId1"/>
  </sheets>
  <definedNames>
    <definedName name="bold_col_number" localSheetId="0">'2019 декабрь'!#REF!</definedName>
    <definedName name="bold_col_number">#REF!</definedName>
    <definedName name="Colspan" localSheetId="0">'2019 декабрь'!#REF!</definedName>
    <definedName name="Colspan">#REF!</definedName>
    <definedName name="first_table_col" localSheetId="0">'2019 декабрь'!#REF!</definedName>
    <definedName name="first_table_col">#REF!</definedName>
    <definedName name="first_table_row1" localSheetId="0">'2019 декабрь'!#REF!</definedName>
    <definedName name="first_table_row1">#REF!</definedName>
    <definedName name="first_table_row2" localSheetId="0">'2019 декабрь'!#REF!</definedName>
    <definedName name="first_table_row2">#REF!</definedName>
    <definedName name="max_col_razn" localSheetId="0">'2019 декабрь'!#REF!</definedName>
    <definedName name="max_col_razn">#REF!</definedName>
    <definedName name="nc" localSheetId="0">'2019 декабрь'!#REF!</definedName>
    <definedName name="nc">#REF!</definedName>
    <definedName name="need_bold_rows" localSheetId="0">'2019 декабрь'!#REF!</definedName>
    <definedName name="need_bold_rows">#REF!</definedName>
    <definedName name="need_build_down" localSheetId="0">'2019 декабрь'!#REF!</definedName>
    <definedName name="need_build_down">#REF!</definedName>
    <definedName name="need_control_sum" localSheetId="0">'2019 декабрь'!#REF!</definedName>
    <definedName name="need_control_sum">#REF!</definedName>
    <definedName name="page_to_sheet_br" localSheetId="0">'2019 декабрь'!#REF!</definedName>
    <definedName name="page_to_sheet_br">#REF!</definedName>
    <definedName name="razn_down_rows" localSheetId="0">'2019 декабрь'!#REF!</definedName>
    <definedName name="razn_down_rows">#REF!</definedName>
    <definedName name="rows_to_delete" localSheetId="0">'2019 декабрь'!#REF!</definedName>
    <definedName name="rows_to_delete">#REF!</definedName>
    <definedName name="rows_to_last" localSheetId="0">'2019 декабрь'!#REF!</definedName>
    <definedName name="rows_to_last">#REF!</definedName>
    <definedName name="Signature_in_razn" localSheetId="0">'2019 декабрь'!#REF!</definedName>
    <definedName name="Signature_in_razn">#REF!</definedName>
    <definedName name="_xlnm.Print_Titles" localSheetId="0">'2019 декабрь'!$10:$11</definedName>
  </definedNames>
  <calcPr fullCalcOnLoad="1"/>
</workbook>
</file>

<file path=xl/sharedStrings.xml><?xml version="1.0" encoding="utf-8"?>
<sst xmlns="http://schemas.openxmlformats.org/spreadsheetml/2006/main" count="126" uniqueCount="126">
  <si>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</si>
  <si>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</si>
  <si>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</si>
  <si>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</si>
  <si>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</si>
  <si>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</si>
  <si>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</si>
  <si>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</si>
  <si>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</si>
  <si>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</si>
  <si>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</si>
  <si>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</si>
  <si>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</si>
  <si>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</si>
  <si>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</si>
  <si>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</si>
  <si>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</si>
  <si>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</si>
  <si>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</si>
  <si>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</si>
  <si>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</si>
  <si>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</si>
  <si>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</si>
  <si>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</si>
  <si>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</si>
  <si>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</si>
  <si>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</si>
  <si>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</si>
  <si>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</si>
  <si>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</si>
  <si>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</si>
  <si>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</si>
  <si>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</si>
  <si>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</si>
  <si>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</si>
  <si>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</si>
  <si>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</si>
  <si>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</si>
  <si>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</si>
  <si>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</si>
  <si>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</si>
  <si>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</si>
  <si>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</si>
  <si>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</si>
  <si>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</si>
  <si>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</si>
  <si>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</si>
  <si>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</si>
  <si>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</si>
  <si>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</si>
  <si>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</si>
  <si>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</si>
  <si>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</si>
  <si>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</si>
  <si>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</si>
  <si>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</si>
  <si>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</si>
  <si>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</si>
  <si>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</si>
  <si>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</si>
  <si>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</si>
  <si>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</si>
  <si>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</si>
  <si>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</si>
  <si>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</si>
  <si>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</si>
  <si>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</si>
  <si>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</si>
  <si>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</si>
  <si>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</si>
  <si>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</si>
  <si>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</si>
  <si>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</si>
  <si>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</si>
  <si>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</si>
  <si>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</si>
  <si>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</si>
  <si>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</si>
  <si>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</si>
  <si>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</si>
  <si>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</si>
  <si>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</si>
  <si>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</si>
  <si>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</si>
  <si>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</si>
  <si>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</si>
  <si>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</si>
  <si>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</si>
  <si>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</si>
  <si>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</si>
  <si>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</si>
  <si>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</si>
  <si>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</si>
  <si>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</si>
  <si>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</si>
  <si>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</si>
  <si>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</si>
  <si>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</si>
  <si>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</si>
  <si>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</si>
  <si>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</si>
  <si>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</si>
  <si>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</si>
  <si>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</si>
  <si>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00211105312040000120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</si>
  <si>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</si>
  <si>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ФАКТ </t>
  </si>
  <si>
    <t>% исполнения</t>
  </si>
  <si>
    <t>ПЛАН</t>
  </si>
  <si>
    <t>Задолженность и перерасчеты по отмененным налогам, сборам и иным обязательным платежам</t>
  </si>
  <si>
    <t>00010900000000000000 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</si>
  <si>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</si>
  <si>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</si>
  <si>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(тыс. руб.)</t>
  </si>
  <si>
    <t>Собственные доходы
 (Налоговые и неналоговые - доп. норм)</t>
  </si>
  <si>
    <t xml:space="preserve">от "___  " _________    2020 года </t>
  </si>
  <si>
    <t>Доходы бюджета городского округа Электросталь Московской области за 2019 год</t>
  </si>
  <si>
    <t>налог на доходы по дополнительному нормативу (22,6%)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</si>
  <si>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</si>
  <si>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00020215000000000150</t>
  </si>
  <si>
    <t>00020220000000000150</t>
  </si>
  <si>
    <t>00020229999040000150</t>
  </si>
  <si>
    <t>00020230000000000150</t>
  </si>
  <si>
    <t>00020239999040000150</t>
  </si>
  <si>
    <t>00020240000000000150</t>
  </si>
  <si>
    <t>37811301530040000130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</si>
</sst>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1"/>
      <name val="Times New Roman 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Protection="0">
      <alignment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175" fontId="11" fillId="0" borderId="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vertical="top"/>
    </xf>
    <xf numFmtId="49" fontId="9" fillId="0" borderId="10" xfId="0" applyNumberFormat="1" applyFont="1" applyBorder="1" applyAlignment="1">
      <alignment horizontal="center" vertical="center"/>
    </xf>
    <xf numFmtId="175" fontId="9" fillId="0" borderId="10" xfId="0" applyNumberFormat="1" applyFont="1" applyFill="1" applyBorder="1" applyAlignment="1">
      <alignment vertical="top"/>
    </xf>
    <xf numFmtId="175" fontId="2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vertical="top"/>
    </xf>
    <xf numFmtId="49" fontId="8" fillId="0" borderId="10" xfId="53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2" fillId="0" borderId="10" xfId="0" applyNumberFormat="1" applyFont="1" applyBorder="1" applyAlignment="1">
      <alignment vertical="top"/>
    </xf>
    <xf numFmtId="175" fontId="3" fillId="0" borderId="10" xfId="0" applyNumberFormat="1" applyFont="1" applyBorder="1" applyAlignment="1">
      <alignment vertical="top"/>
    </xf>
    <xf numFmtId="175" fontId="3" fillId="0" borderId="10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top"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left" wrapText="1"/>
    </xf>
    <xf numFmtId="0" fontId="9" fillId="0" borderId="1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18.25390625" style="3" customWidth="1"/>
    <col min="2" max="2" width="45.25390625" style="4" customWidth="1"/>
    <col min="3" max="3" width="10.75390625" style="4" customWidth="1"/>
    <col min="4" max="4" width="10.25390625" style="1" customWidth="1"/>
    <col min="5" max="5" width="7.00390625" style="1" customWidth="1"/>
    <col min="6" max="16384" width="9.125" style="1" customWidth="1"/>
  </cols>
  <sheetData>
    <row r="1" spans="2:5" ht="12.75">
      <c r="B1" s="52" t="s">
        <v>73</v>
      </c>
      <c r="C1" s="52"/>
      <c r="D1" s="52"/>
      <c r="E1" s="52"/>
    </row>
    <row r="2" spans="2:5" ht="12.75">
      <c r="B2" s="52" t="s">
        <v>74</v>
      </c>
      <c r="C2" s="52"/>
      <c r="D2" s="52"/>
      <c r="E2" s="52"/>
    </row>
    <row r="3" spans="2:5" ht="12.75">
      <c r="B3" s="52" t="s">
        <v>75</v>
      </c>
      <c r="C3" s="52"/>
      <c r="D3" s="52"/>
      <c r="E3" s="52"/>
    </row>
    <row r="4" spans="2:5" ht="12.75">
      <c r="B4" s="52" t="s">
        <v>76</v>
      </c>
      <c r="C4" s="52"/>
      <c r="D4" s="52"/>
      <c r="E4" s="52"/>
    </row>
    <row r="5" spans="2:5" ht="12.75">
      <c r="B5" s="53" t="s">
        <v>115</v>
      </c>
      <c r="C5" s="53"/>
      <c r="D5" s="53"/>
      <c r="E5" s="53"/>
    </row>
    <row r="6" spans="2:3" ht="12.75">
      <c r="B6" s="48"/>
      <c r="C6" s="48"/>
    </row>
    <row r="7" spans="1:5" ht="15.75">
      <c r="A7" s="51" t="s">
        <v>116</v>
      </c>
      <c r="B7" s="51"/>
      <c r="C7" s="51"/>
      <c r="D7" s="51"/>
      <c r="E7" s="51"/>
    </row>
    <row r="8" spans="1:5" ht="15.75">
      <c r="A8" s="8"/>
      <c r="B8" s="8"/>
      <c r="C8" s="8"/>
      <c r="D8" s="8"/>
      <c r="E8" s="8"/>
    </row>
    <row r="9" spans="1:12" s="2" customFormat="1" ht="15" customHeight="1">
      <c r="A9" s="3"/>
      <c r="B9" s="6"/>
      <c r="C9" s="7"/>
      <c r="D9" s="50" t="s">
        <v>113</v>
      </c>
      <c r="E9" s="50"/>
      <c r="F9" s="1"/>
      <c r="G9" s="1"/>
      <c r="H9" s="1"/>
      <c r="I9" s="1"/>
      <c r="J9" s="1"/>
      <c r="K9" s="1"/>
      <c r="L9" s="1"/>
    </row>
    <row r="10" spans="1:12" s="2" customFormat="1" ht="36" customHeight="1">
      <c r="A10" s="15" t="s">
        <v>0</v>
      </c>
      <c r="B10" s="16" t="s">
        <v>27</v>
      </c>
      <c r="C10" s="17" t="s">
        <v>108</v>
      </c>
      <c r="D10" s="17" t="s">
        <v>106</v>
      </c>
      <c r="E10" s="33" t="s">
        <v>107</v>
      </c>
      <c r="F10" s="1"/>
      <c r="G10" s="1"/>
      <c r="H10" s="1"/>
      <c r="I10" s="1"/>
      <c r="J10" s="1"/>
      <c r="K10" s="1"/>
      <c r="L10" s="1"/>
    </row>
    <row r="11" spans="1:5" ht="11.25" customHeight="1">
      <c r="A11" s="18" t="s">
        <v>13</v>
      </c>
      <c r="B11" s="5">
        <v>2</v>
      </c>
      <c r="C11" s="19">
        <v>3</v>
      </c>
      <c r="D11" s="19">
        <v>4</v>
      </c>
      <c r="E11" s="19">
        <v>5</v>
      </c>
    </row>
    <row r="12" spans="1:5" ht="12.75">
      <c r="A12" s="20" t="s">
        <v>1</v>
      </c>
      <c r="B12" s="35" t="s">
        <v>47</v>
      </c>
      <c r="C12" s="21">
        <f>C35+C57</f>
        <v>2745657.584</v>
      </c>
      <c r="D12" s="21">
        <f>D35+D57</f>
        <v>2528846.6210000003</v>
      </c>
      <c r="E12" s="34">
        <f>D12/C12*100</f>
        <v>92.10349592522242</v>
      </c>
    </row>
    <row r="13" spans="1:5" ht="12.75">
      <c r="A13" s="22" t="s">
        <v>2</v>
      </c>
      <c r="B13" s="36" t="s">
        <v>15</v>
      </c>
      <c r="C13" s="23">
        <f>C14</f>
        <v>1356046.89</v>
      </c>
      <c r="D13" s="23">
        <f>D14</f>
        <v>1366269.31</v>
      </c>
      <c r="E13" s="34">
        <f aca="true" t="shared" si="0" ref="E13:E70">D13/C13*100</f>
        <v>100.75383971420047</v>
      </c>
    </row>
    <row r="14" spans="1:5" ht="12.75">
      <c r="A14" s="46" t="s">
        <v>44</v>
      </c>
      <c r="B14" s="9" t="s">
        <v>89</v>
      </c>
      <c r="C14" s="24">
        <v>1356046.89</v>
      </c>
      <c r="D14" s="24">
        <v>1366269.31</v>
      </c>
      <c r="E14" s="34">
        <f t="shared" si="0"/>
        <v>100.75383971420047</v>
      </c>
    </row>
    <row r="15" spans="1:5" ht="60">
      <c r="A15" s="46" t="s">
        <v>49</v>
      </c>
      <c r="B15" s="9" t="s">
        <v>77</v>
      </c>
      <c r="C15" s="24">
        <v>17400.2</v>
      </c>
      <c r="D15" s="24">
        <v>24080.23</v>
      </c>
      <c r="E15" s="34">
        <f t="shared" si="0"/>
        <v>138.3905357409685</v>
      </c>
    </row>
    <row r="16" spans="1:5" ht="12.75">
      <c r="A16" s="46"/>
      <c r="B16" s="10" t="s">
        <v>117</v>
      </c>
      <c r="C16" s="24">
        <f>(C14-C15)/37.6%*22.6%+C15</f>
        <v>822012.3062234042</v>
      </c>
      <c r="D16" s="24">
        <f>(D14-D15)/37.6%*22.6%+D15</f>
        <v>830821.5387234043</v>
      </c>
      <c r="E16" s="34">
        <f t="shared" si="0"/>
        <v>101.07166674188524</v>
      </c>
    </row>
    <row r="17" spans="1:5" ht="48">
      <c r="A17" s="22" t="s">
        <v>50</v>
      </c>
      <c r="B17" s="13" t="s">
        <v>90</v>
      </c>
      <c r="C17" s="23">
        <f>C18+C19+C20+C21</f>
        <v>16270.944000000003</v>
      </c>
      <c r="D17" s="23">
        <f>D18+D19+D20+D21</f>
        <v>16215.521000000002</v>
      </c>
      <c r="E17" s="34">
        <f t="shared" si="0"/>
        <v>99.65937440384528</v>
      </c>
    </row>
    <row r="18" spans="1:5" ht="60">
      <c r="A18" s="25" t="s">
        <v>61</v>
      </c>
      <c r="B18" s="10" t="s">
        <v>78</v>
      </c>
      <c r="C18" s="26">
        <v>7452.609</v>
      </c>
      <c r="D18" s="26">
        <v>7381.032</v>
      </c>
      <c r="E18" s="34">
        <f t="shared" si="0"/>
        <v>99.03957124276882</v>
      </c>
    </row>
    <row r="19" spans="1:5" ht="72">
      <c r="A19" s="25" t="s">
        <v>62</v>
      </c>
      <c r="B19" s="11" t="s">
        <v>79</v>
      </c>
      <c r="C19" s="26">
        <v>50.64</v>
      </c>
      <c r="D19" s="26">
        <v>54.252</v>
      </c>
      <c r="E19" s="34">
        <f t="shared" si="0"/>
        <v>107.13270142180096</v>
      </c>
    </row>
    <row r="20" spans="1:5" ht="60">
      <c r="A20" s="25" t="s">
        <v>63</v>
      </c>
      <c r="B20" s="10" t="s">
        <v>80</v>
      </c>
      <c r="C20" s="26">
        <v>9827.691</v>
      </c>
      <c r="D20" s="26">
        <v>9861.084</v>
      </c>
      <c r="E20" s="34">
        <f t="shared" si="0"/>
        <v>100.33978479787369</v>
      </c>
    </row>
    <row r="21" spans="1:5" ht="60">
      <c r="A21" s="25" t="s">
        <v>64</v>
      </c>
      <c r="B21" s="10" t="s">
        <v>81</v>
      </c>
      <c r="C21" s="26">
        <v>-1059.996</v>
      </c>
      <c r="D21" s="26">
        <v>-1080.847</v>
      </c>
      <c r="E21" s="34">
        <f t="shared" si="0"/>
        <v>101.96708289465242</v>
      </c>
    </row>
    <row r="22" spans="1:5" ht="12.75">
      <c r="A22" s="20" t="s">
        <v>3</v>
      </c>
      <c r="B22" s="37" t="s">
        <v>39</v>
      </c>
      <c r="C22" s="23">
        <f>C23+C24+C25+C26</f>
        <v>345607.84</v>
      </c>
      <c r="D22" s="23">
        <f>D23+D24+D25+D26</f>
        <v>340948.33</v>
      </c>
      <c r="E22" s="34">
        <f t="shared" si="0"/>
        <v>98.6517927371092</v>
      </c>
    </row>
    <row r="23" spans="1:5" ht="24">
      <c r="A23" s="28" t="s">
        <v>42</v>
      </c>
      <c r="B23" s="38" t="s">
        <v>43</v>
      </c>
      <c r="C23" s="24">
        <v>261959.92</v>
      </c>
      <c r="D23" s="24">
        <v>262378.78</v>
      </c>
      <c r="E23" s="34">
        <f t="shared" si="0"/>
        <v>100.15989468923338</v>
      </c>
    </row>
    <row r="24" spans="1:5" ht="24">
      <c r="A24" s="28" t="s">
        <v>51</v>
      </c>
      <c r="B24" s="44" t="s">
        <v>12</v>
      </c>
      <c r="C24" s="24">
        <v>58616.64</v>
      </c>
      <c r="D24" s="24">
        <v>55982.89</v>
      </c>
      <c r="E24" s="34">
        <f t="shared" si="0"/>
        <v>95.50682195362955</v>
      </c>
    </row>
    <row r="25" spans="1:5" ht="12.75">
      <c r="A25" s="28" t="s">
        <v>85</v>
      </c>
      <c r="B25" s="38" t="s">
        <v>84</v>
      </c>
      <c r="C25" s="24">
        <v>0.28</v>
      </c>
      <c r="D25" s="24">
        <v>1</v>
      </c>
      <c r="E25" s="34">
        <f t="shared" si="0"/>
        <v>357.1428571428571</v>
      </c>
    </row>
    <row r="26" spans="1:5" ht="24">
      <c r="A26" s="28" t="s">
        <v>52</v>
      </c>
      <c r="B26" s="38" t="s">
        <v>46</v>
      </c>
      <c r="C26" s="24">
        <v>25031</v>
      </c>
      <c r="D26" s="24">
        <v>22585.66</v>
      </c>
      <c r="E26" s="34">
        <f t="shared" si="0"/>
        <v>90.23075386520715</v>
      </c>
    </row>
    <row r="27" spans="1:5" ht="12.75">
      <c r="A27" s="20" t="s">
        <v>4</v>
      </c>
      <c r="B27" s="37" t="s">
        <v>40</v>
      </c>
      <c r="C27" s="23">
        <f>C28+C29</f>
        <v>409212</v>
      </c>
      <c r="D27" s="23">
        <f>D28+D29</f>
        <v>387622.11</v>
      </c>
      <c r="E27" s="34">
        <f t="shared" si="0"/>
        <v>94.72403301955954</v>
      </c>
    </row>
    <row r="28" spans="1:5" ht="12.75">
      <c r="A28" s="28" t="s">
        <v>53</v>
      </c>
      <c r="B28" s="38" t="s">
        <v>54</v>
      </c>
      <c r="C28" s="24">
        <v>73072</v>
      </c>
      <c r="D28" s="24">
        <v>65364.14</v>
      </c>
      <c r="E28" s="34">
        <f t="shared" si="0"/>
        <v>89.45169148237355</v>
      </c>
    </row>
    <row r="29" spans="1:5" ht="12.75">
      <c r="A29" s="28" t="s">
        <v>16</v>
      </c>
      <c r="B29" s="39" t="s">
        <v>41</v>
      </c>
      <c r="C29" s="24">
        <v>336140</v>
      </c>
      <c r="D29" s="24">
        <v>322257.97</v>
      </c>
      <c r="E29" s="34">
        <f t="shared" si="0"/>
        <v>95.87016421729041</v>
      </c>
    </row>
    <row r="30" spans="1:5" ht="12.75">
      <c r="A30" s="22" t="s">
        <v>5</v>
      </c>
      <c r="B30" s="13" t="s">
        <v>96</v>
      </c>
      <c r="C30" s="23">
        <f>C31+C32+C33</f>
        <v>16074.3</v>
      </c>
      <c r="D30" s="23">
        <f>D31+D32+D33</f>
        <v>16934.79</v>
      </c>
      <c r="E30" s="34">
        <f t="shared" si="0"/>
        <v>105.35320356096378</v>
      </c>
    </row>
    <row r="31" spans="1:5" ht="36">
      <c r="A31" s="28" t="s">
        <v>17</v>
      </c>
      <c r="B31" s="38" t="s">
        <v>18</v>
      </c>
      <c r="C31" s="26">
        <v>16000</v>
      </c>
      <c r="D31" s="26">
        <v>16860.49</v>
      </c>
      <c r="E31" s="34">
        <f t="shared" si="0"/>
        <v>105.37806250000001</v>
      </c>
    </row>
    <row r="32" spans="1:5" ht="24">
      <c r="A32" s="28" t="s">
        <v>19</v>
      </c>
      <c r="B32" s="38" t="s">
        <v>20</v>
      </c>
      <c r="C32" s="26">
        <v>45.5</v>
      </c>
      <c r="D32" s="26">
        <v>45.5</v>
      </c>
      <c r="E32" s="34">
        <f t="shared" si="0"/>
        <v>100</v>
      </c>
    </row>
    <row r="33" spans="1:5" ht="48">
      <c r="A33" s="28" t="s">
        <v>100</v>
      </c>
      <c r="B33" s="27" t="s">
        <v>101</v>
      </c>
      <c r="C33" s="26">
        <v>28.8</v>
      </c>
      <c r="D33" s="26">
        <v>28.8</v>
      </c>
      <c r="E33" s="34">
        <f t="shared" si="0"/>
        <v>100</v>
      </c>
    </row>
    <row r="34" spans="1:5" ht="24">
      <c r="A34" s="47" t="s">
        <v>110</v>
      </c>
      <c r="B34" s="13" t="s">
        <v>109</v>
      </c>
      <c r="C34" s="23">
        <v>0</v>
      </c>
      <c r="D34" s="23">
        <v>0.26</v>
      </c>
      <c r="E34" s="34">
        <v>0</v>
      </c>
    </row>
    <row r="35" spans="1:5" ht="12.75">
      <c r="A35" s="28"/>
      <c r="B35" s="45" t="s">
        <v>29</v>
      </c>
      <c r="C35" s="23">
        <f>C13+C22+C27+C30+C17</f>
        <v>2143211.974</v>
      </c>
      <c r="D35" s="23">
        <f>D13+D22+D27+D30+D17+D34</f>
        <v>2127990.321</v>
      </c>
      <c r="E35" s="34">
        <f t="shared" si="0"/>
        <v>99.28977379817495</v>
      </c>
    </row>
    <row r="36" spans="1:5" ht="24">
      <c r="A36" s="22" t="s">
        <v>6</v>
      </c>
      <c r="B36" s="13" t="s">
        <v>92</v>
      </c>
      <c r="C36" s="23">
        <f>C37+C38+C40+C42+C43+C39+C41</f>
        <v>413872.03</v>
      </c>
      <c r="D36" s="23">
        <f>D37+D38+D40+D42+D43+D39+D41</f>
        <v>263205.17000000004</v>
      </c>
      <c r="E36" s="34">
        <f t="shared" si="0"/>
        <v>63.59578587613181</v>
      </c>
    </row>
    <row r="37" spans="1:5" ht="72">
      <c r="A37" s="25" t="s">
        <v>35</v>
      </c>
      <c r="B37" s="41" t="s">
        <v>82</v>
      </c>
      <c r="C37" s="24">
        <v>331500</v>
      </c>
      <c r="D37" s="24">
        <v>187412.8</v>
      </c>
      <c r="E37" s="34">
        <f t="shared" si="0"/>
        <v>56.53478129713424</v>
      </c>
    </row>
    <row r="38" spans="1:5" ht="60">
      <c r="A38" s="25" t="s">
        <v>56</v>
      </c>
      <c r="B38" s="41" t="s">
        <v>55</v>
      </c>
      <c r="C38" s="24">
        <v>5597</v>
      </c>
      <c r="D38" s="24">
        <v>4400.97</v>
      </c>
      <c r="E38" s="34">
        <f t="shared" si="0"/>
        <v>78.63087368232982</v>
      </c>
    </row>
    <row r="39" spans="1:5" ht="60">
      <c r="A39" s="25" t="s">
        <v>102</v>
      </c>
      <c r="B39" s="41" t="s">
        <v>103</v>
      </c>
      <c r="C39" s="24">
        <v>380</v>
      </c>
      <c r="D39" s="24">
        <v>368.37</v>
      </c>
      <c r="E39" s="34">
        <f t="shared" si="0"/>
        <v>96.93947368421053</v>
      </c>
    </row>
    <row r="40" spans="1:5" ht="36">
      <c r="A40" s="46" t="s">
        <v>57</v>
      </c>
      <c r="B40" s="41" t="s">
        <v>58</v>
      </c>
      <c r="C40" s="24">
        <v>21656</v>
      </c>
      <c r="D40" s="24">
        <v>21713.26</v>
      </c>
      <c r="E40" s="34">
        <f t="shared" si="0"/>
        <v>100.26440709272258</v>
      </c>
    </row>
    <row r="41" spans="1:5" ht="96">
      <c r="A41" s="46" t="s">
        <v>104</v>
      </c>
      <c r="B41" s="12" t="s">
        <v>105</v>
      </c>
      <c r="C41" s="24">
        <v>9.4</v>
      </c>
      <c r="D41" s="24">
        <v>9.15</v>
      </c>
      <c r="E41" s="34">
        <f t="shared" si="0"/>
        <v>97.3404255319149</v>
      </c>
    </row>
    <row r="42" spans="1:5" ht="48">
      <c r="A42" s="28" t="s">
        <v>21</v>
      </c>
      <c r="B42" s="39" t="s">
        <v>59</v>
      </c>
      <c r="C42" s="24">
        <v>20.03</v>
      </c>
      <c r="D42" s="24">
        <v>20.03</v>
      </c>
      <c r="E42" s="34">
        <f t="shared" si="0"/>
        <v>100</v>
      </c>
    </row>
    <row r="43" spans="1:5" ht="72">
      <c r="A43" s="46" t="s">
        <v>14</v>
      </c>
      <c r="B43" s="41" t="s">
        <v>32</v>
      </c>
      <c r="C43" s="24">
        <v>54709.6</v>
      </c>
      <c r="D43" s="24">
        <v>49280.59</v>
      </c>
      <c r="E43" s="34">
        <f t="shared" si="0"/>
        <v>90.0766775849211</v>
      </c>
    </row>
    <row r="44" spans="1:5" ht="12.75">
      <c r="A44" s="22" t="s">
        <v>7</v>
      </c>
      <c r="B44" s="13" t="s">
        <v>67</v>
      </c>
      <c r="C44" s="23">
        <v>4039.23</v>
      </c>
      <c r="D44" s="23">
        <v>3894.43</v>
      </c>
      <c r="E44" s="34">
        <f t="shared" si="0"/>
        <v>96.41515833463308</v>
      </c>
    </row>
    <row r="45" spans="1:5" ht="24">
      <c r="A45" s="22" t="s">
        <v>8</v>
      </c>
      <c r="B45" s="13" t="s">
        <v>70</v>
      </c>
      <c r="C45" s="23">
        <f>C46+C47+C48+C49</f>
        <v>75172.58</v>
      </c>
      <c r="D45" s="23">
        <f>D46+D47+D48+D49</f>
        <v>74913.61</v>
      </c>
      <c r="E45" s="34">
        <f t="shared" si="0"/>
        <v>99.65549938554723</v>
      </c>
    </row>
    <row r="46" spans="1:5" ht="48">
      <c r="A46" s="28" t="s">
        <v>125</v>
      </c>
      <c r="B46" s="38" t="s">
        <v>118</v>
      </c>
      <c r="C46" s="24">
        <v>6.7</v>
      </c>
      <c r="D46" s="24">
        <v>11.34</v>
      </c>
      <c r="E46" s="34"/>
    </row>
    <row r="47" spans="1:5" ht="24">
      <c r="A47" s="28" t="s">
        <v>45</v>
      </c>
      <c r="B47" s="38" t="s">
        <v>60</v>
      </c>
      <c r="C47" s="24">
        <v>10725.4</v>
      </c>
      <c r="D47" s="24">
        <v>11190.1</v>
      </c>
      <c r="E47" s="34">
        <f t="shared" si="0"/>
        <v>104.33270554011973</v>
      </c>
    </row>
    <row r="48" spans="1:5" ht="36">
      <c r="A48" s="28" t="s">
        <v>72</v>
      </c>
      <c r="B48" s="38" t="s">
        <v>71</v>
      </c>
      <c r="C48" s="24">
        <v>245</v>
      </c>
      <c r="D48" s="24">
        <v>350.71</v>
      </c>
      <c r="E48" s="34">
        <f t="shared" si="0"/>
        <v>143.1469387755102</v>
      </c>
    </row>
    <row r="49" spans="1:5" ht="24">
      <c r="A49" s="28" t="s">
        <v>37</v>
      </c>
      <c r="B49" s="38" t="s">
        <v>36</v>
      </c>
      <c r="C49" s="24">
        <v>64195.48</v>
      </c>
      <c r="D49" s="24">
        <v>63361.46</v>
      </c>
      <c r="E49" s="34">
        <f t="shared" si="0"/>
        <v>98.70081195747737</v>
      </c>
    </row>
    <row r="50" spans="1:5" ht="24">
      <c r="A50" s="22" t="s">
        <v>9</v>
      </c>
      <c r="B50" s="13" t="s">
        <v>68</v>
      </c>
      <c r="C50" s="23">
        <f>C51+C52+C53+C54</f>
        <v>76712.07</v>
      </c>
      <c r="D50" s="23">
        <f>D51+D52+D53+D54</f>
        <v>27941.74</v>
      </c>
      <c r="E50" s="34">
        <f t="shared" si="0"/>
        <v>36.42417679512494</v>
      </c>
    </row>
    <row r="51" spans="1:5" ht="24">
      <c r="A51" s="28" t="s">
        <v>22</v>
      </c>
      <c r="B51" s="12" t="s">
        <v>23</v>
      </c>
      <c r="C51" s="24">
        <v>7909.41</v>
      </c>
      <c r="D51" s="24">
        <v>814.16</v>
      </c>
      <c r="E51" s="34">
        <f t="shared" si="0"/>
        <v>10.293561719521431</v>
      </c>
    </row>
    <row r="52" spans="1:5" ht="72">
      <c r="A52" s="28" t="s">
        <v>38</v>
      </c>
      <c r="B52" s="12" t="s">
        <v>83</v>
      </c>
      <c r="C52" s="24">
        <v>44652.66</v>
      </c>
      <c r="D52" s="24">
        <v>13858.61</v>
      </c>
      <c r="E52" s="34">
        <f t="shared" si="0"/>
        <v>31.03647128748881</v>
      </c>
    </row>
    <row r="53" spans="1:5" ht="36">
      <c r="A53" s="46" t="s">
        <v>33</v>
      </c>
      <c r="B53" s="41" t="s">
        <v>24</v>
      </c>
      <c r="C53" s="24">
        <v>17150</v>
      </c>
      <c r="D53" s="24">
        <v>11317.38</v>
      </c>
      <c r="E53" s="34">
        <f t="shared" si="0"/>
        <v>65.99055393586005</v>
      </c>
    </row>
    <row r="54" spans="1:5" ht="24">
      <c r="A54" s="46" t="s">
        <v>98</v>
      </c>
      <c r="B54" s="12" t="s">
        <v>99</v>
      </c>
      <c r="C54" s="24">
        <v>7000</v>
      </c>
      <c r="D54" s="24">
        <v>1951.59</v>
      </c>
      <c r="E54" s="34">
        <f t="shared" si="0"/>
        <v>27.87985714285714</v>
      </c>
    </row>
    <row r="55" spans="1:5" ht="12.75">
      <c r="A55" s="20" t="s">
        <v>10</v>
      </c>
      <c r="B55" s="37" t="s">
        <v>65</v>
      </c>
      <c r="C55" s="21">
        <v>14655.36</v>
      </c>
      <c r="D55" s="21">
        <v>12848.03</v>
      </c>
      <c r="E55" s="34">
        <f t="shared" si="0"/>
        <v>87.66778844054326</v>
      </c>
    </row>
    <row r="56" spans="1:5" ht="12.75">
      <c r="A56" s="22" t="s">
        <v>25</v>
      </c>
      <c r="B56" s="13" t="s">
        <v>66</v>
      </c>
      <c r="C56" s="21">
        <v>17994.34</v>
      </c>
      <c r="D56" s="21">
        <v>18053.32</v>
      </c>
      <c r="E56" s="34">
        <f t="shared" si="0"/>
        <v>100.32776973203796</v>
      </c>
    </row>
    <row r="57" spans="1:5" ht="12.75">
      <c r="A57" s="28"/>
      <c r="B57" s="40" t="s">
        <v>31</v>
      </c>
      <c r="C57" s="23">
        <f>C36+C44+C45+C50+C55+C56</f>
        <v>602445.61</v>
      </c>
      <c r="D57" s="23">
        <f>D36+D44+D45+D50+D55+D56</f>
        <v>400856.30000000005</v>
      </c>
      <c r="E57" s="34">
        <f t="shared" si="0"/>
        <v>66.53817263271287</v>
      </c>
    </row>
    <row r="58" spans="1:5" ht="12.75">
      <c r="A58" s="20" t="s">
        <v>11</v>
      </c>
      <c r="B58" s="37" t="s">
        <v>48</v>
      </c>
      <c r="C58" s="23">
        <f>C60+C61+C63+C65+C66</f>
        <v>3361377.7800000003</v>
      </c>
      <c r="D58" s="23">
        <f>D60+D61+D63+D65+D66+D68</f>
        <v>3108894.6899999995</v>
      </c>
      <c r="E58" s="34">
        <f t="shared" si="0"/>
        <v>92.48870235585359</v>
      </c>
    </row>
    <row r="59" spans="1:5" ht="12.75">
      <c r="A59" s="20"/>
      <c r="B59" s="37" t="s">
        <v>91</v>
      </c>
      <c r="C59" s="23">
        <f>C60+C61+C63+C65</f>
        <v>3361377.7800000003</v>
      </c>
      <c r="D59" s="23">
        <f>D60+D61+D63+D65</f>
        <v>3117947.3899999997</v>
      </c>
      <c r="E59" s="34">
        <f t="shared" si="0"/>
        <v>92.75801751744784</v>
      </c>
    </row>
    <row r="60" spans="1:5" ht="24">
      <c r="A60" s="46" t="s">
        <v>119</v>
      </c>
      <c r="B60" s="42" t="s">
        <v>28</v>
      </c>
      <c r="C60" s="29">
        <v>22074</v>
      </c>
      <c r="D60" s="29">
        <v>22074</v>
      </c>
      <c r="E60" s="34">
        <f t="shared" si="0"/>
        <v>100</v>
      </c>
    </row>
    <row r="61" spans="1:5" ht="24">
      <c r="A61" s="46" t="s">
        <v>120</v>
      </c>
      <c r="B61" s="41" t="s">
        <v>86</v>
      </c>
      <c r="C61" s="30">
        <v>1226038.78</v>
      </c>
      <c r="D61" s="30">
        <v>989451.46</v>
      </c>
      <c r="E61" s="34">
        <f t="shared" si="0"/>
        <v>80.70311283302148</v>
      </c>
    </row>
    <row r="62" spans="1:5" ht="12.75">
      <c r="A62" s="46" t="s">
        <v>121</v>
      </c>
      <c r="B62" s="41" t="s">
        <v>88</v>
      </c>
      <c r="C62" s="30">
        <v>957555.43</v>
      </c>
      <c r="D62" s="30">
        <v>721185.115</v>
      </c>
      <c r="E62" s="34">
        <f t="shared" si="0"/>
        <v>75.31523423140109</v>
      </c>
    </row>
    <row r="63" spans="1:5" ht="24">
      <c r="A63" s="46" t="s">
        <v>122</v>
      </c>
      <c r="B63" s="41" t="s">
        <v>87</v>
      </c>
      <c r="C63" s="30">
        <v>2077072</v>
      </c>
      <c r="D63" s="30">
        <v>2070295.14</v>
      </c>
      <c r="E63" s="34">
        <f t="shared" si="0"/>
        <v>99.67373013549843</v>
      </c>
    </row>
    <row r="64" spans="1:5" ht="12.75">
      <c r="A64" s="46" t="s">
        <v>123</v>
      </c>
      <c r="B64" s="41" t="s">
        <v>69</v>
      </c>
      <c r="C64" s="24">
        <v>1841577</v>
      </c>
      <c r="D64" s="24">
        <v>1832324.096</v>
      </c>
      <c r="E64" s="34">
        <f t="shared" si="0"/>
        <v>99.49755541039012</v>
      </c>
    </row>
    <row r="65" spans="1:5" ht="12.75">
      <c r="A65" s="46" t="s">
        <v>124</v>
      </c>
      <c r="B65" s="41" t="s">
        <v>34</v>
      </c>
      <c r="C65" s="30">
        <v>36193</v>
      </c>
      <c r="D65" s="30">
        <v>36126.79</v>
      </c>
      <c r="E65" s="34">
        <f t="shared" si="0"/>
        <v>99.81706407316332</v>
      </c>
    </row>
    <row r="66" spans="1:5" ht="12.75">
      <c r="A66" s="46" t="s">
        <v>93</v>
      </c>
      <c r="B66" s="37" t="s">
        <v>94</v>
      </c>
      <c r="C66" s="31">
        <f>C67</f>
        <v>0</v>
      </c>
      <c r="D66" s="31">
        <f>D67</f>
        <v>0</v>
      </c>
      <c r="E66" s="34">
        <v>0</v>
      </c>
    </row>
    <row r="67" spans="1:5" ht="24">
      <c r="A67" s="46" t="s">
        <v>95</v>
      </c>
      <c r="B67" s="41" t="s">
        <v>97</v>
      </c>
      <c r="C67" s="30">
        <v>0</v>
      </c>
      <c r="D67" s="30">
        <v>0</v>
      </c>
      <c r="E67" s="34">
        <v>0</v>
      </c>
    </row>
    <row r="68" spans="1:5" ht="36">
      <c r="A68" s="20" t="s">
        <v>111</v>
      </c>
      <c r="B68" s="43" t="s">
        <v>112</v>
      </c>
      <c r="C68" s="31">
        <v>0</v>
      </c>
      <c r="D68" s="31">
        <v>-9052.7</v>
      </c>
      <c r="E68" s="34">
        <v>0</v>
      </c>
    </row>
    <row r="69" spans="1:5" ht="12.75">
      <c r="A69" s="20" t="s">
        <v>26</v>
      </c>
      <c r="B69" s="35" t="s">
        <v>30</v>
      </c>
      <c r="C69" s="32">
        <f>C12+C58</f>
        <v>6107035.364</v>
      </c>
      <c r="D69" s="32">
        <f>D12+D58</f>
        <v>5637741.311</v>
      </c>
      <c r="E69" s="34">
        <f t="shared" si="0"/>
        <v>92.31551767709723</v>
      </c>
    </row>
    <row r="70" spans="1:5" ht="24">
      <c r="A70" s="20"/>
      <c r="B70" s="35" t="s">
        <v>114</v>
      </c>
      <c r="C70" s="21">
        <f>C12-C16</f>
        <v>1923645.2777765957</v>
      </c>
      <c r="D70" s="21">
        <f>D12-D16</f>
        <v>1698025.082276596</v>
      </c>
      <c r="E70" s="34">
        <f t="shared" si="0"/>
        <v>88.27121621088178</v>
      </c>
    </row>
    <row r="71" spans="1:3" ht="12.75">
      <c r="A71" s="54"/>
      <c r="B71" s="54"/>
      <c r="C71" s="54"/>
    </row>
    <row r="72" spans="1:3" ht="15">
      <c r="A72" s="49"/>
      <c r="B72" s="49"/>
      <c r="C72" s="14"/>
    </row>
    <row r="73" spans="1:5" ht="15" customHeight="1">
      <c r="A73" s="49"/>
      <c r="B73" s="49"/>
      <c r="C73" s="49"/>
      <c r="D73" s="49"/>
      <c r="E73" s="49"/>
    </row>
  </sheetData>
  <sheetProtection/>
  <mergeCells count="11">
    <mergeCell ref="A71:C71"/>
    <mergeCell ref="B6:C6"/>
    <mergeCell ref="A72:B72"/>
    <mergeCell ref="A73:E73"/>
    <mergeCell ref="D9:E9"/>
    <mergeCell ref="A7:E7"/>
    <mergeCell ref="B1:E1"/>
    <mergeCell ref="B2:E2"/>
    <mergeCell ref="B3:E3"/>
    <mergeCell ref="B4:E4"/>
    <mergeCell ref="B5:E5"/>
  </mergeCells>
  <printOptions horizontalCentered="1"/>
  <pageMargins left="0.7874015748031497" right="0.3937007874015748" top="0.7874015748031497" bottom="0.7874015748031497" header="0" footer="0"/>
  <pageSetup fitToHeight="0" horizontalDpi="600" verticalDpi="600" orientation="portrait" paperSize="9" r:id="rId1"/>
  <headerFooter alignWithMargins="0">
    <oddHeader>&amp;C&amp;P</oddHeader>
  </headerFooter>
  <ignoredErrors>
    <ignoredError sqref="A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Побежимова</cp:lastModifiedBy>
  <cp:lastPrinted>2020-03-30T10:40:28Z</cp:lastPrinted>
  <dcterms:created xsi:type="dcterms:W3CDTF">2000-03-06T12:32:30Z</dcterms:created>
  <dcterms:modified xsi:type="dcterms:W3CDTF">2020-04-29T08:29:11Z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