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5 от 29.10.2020\11-5-РСД уточнение бюджета 2020 октябрь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D75" i="1" l="1"/>
  <c r="E87" i="1"/>
  <c r="D87" i="1"/>
  <c r="C87" i="1"/>
  <c r="E85" i="1"/>
  <c r="D85" i="1"/>
  <c r="C85" i="1"/>
  <c r="E76" i="1"/>
  <c r="E75" i="1" s="1"/>
  <c r="D76" i="1"/>
  <c r="C76" i="1"/>
  <c r="C75" i="1" l="1"/>
  <c r="E110" i="1"/>
  <c r="D110" i="1"/>
  <c r="C110" i="1"/>
  <c r="E165" i="1"/>
  <c r="D165" i="1"/>
  <c r="C165" i="1"/>
  <c r="D95" i="1"/>
  <c r="E95" i="1"/>
  <c r="C95" i="1"/>
  <c r="E156" i="1" l="1"/>
  <c r="E141" i="1" s="1"/>
  <c r="D156" i="1"/>
  <c r="D141" i="1" s="1"/>
  <c r="C156" i="1"/>
  <c r="C141" i="1" s="1"/>
  <c r="E98" i="1"/>
  <c r="D98" i="1"/>
  <c r="C98" i="1"/>
  <c r="D91" i="1"/>
  <c r="D90" i="1" s="1"/>
  <c r="E91" i="1"/>
  <c r="E90" i="1" s="1"/>
  <c r="C91" i="1"/>
  <c r="C90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60" i="1" l="1"/>
  <c r="D43" i="1"/>
  <c r="E60" i="1"/>
  <c r="D14" i="1"/>
  <c r="E31" i="1"/>
  <c r="D66" i="1"/>
  <c r="C66" i="1"/>
  <c r="E8" i="1"/>
  <c r="C21" i="1"/>
  <c r="C7" i="1" s="1"/>
  <c r="D31" i="1"/>
  <c r="C31" i="1"/>
  <c r="D21" i="1"/>
  <c r="E21" i="1"/>
  <c r="E43" i="1"/>
  <c r="E66" i="1"/>
  <c r="E94" i="1"/>
  <c r="E93" i="1" s="1"/>
  <c r="C94" i="1"/>
  <c r="C93" i="1" s="1"/>
  <c r="C8" i="1"/>
  <c r="C60" i="1"/>
  <c r="D94" i="1"/>
  <c r="D93" i="1" s="1"/>
  <c r="C37" i="1"/>
  <c r="C43" i="1"/>
  <c r="E37" i="1"/>
  <c r="D37" i="1"/>
  <c r="D7" i="1" l="1"/>
  <c r="D169" i="1" s="1"/>
  <c r="E7" i="1"/>
  <c r="E169" i="1" s="1"/>
  <c r="C169" i="1"/>
</calcChain>
</file>

<file path=xl/sharedStrings.xml><?xml version="1.0" encoding="utf-8"?>
<sst xmlns="http://schemas.openxmlformats.org/spreadsheetml/2006/main" count="333" uniqueCount="287">
  <si>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</si>
  <si>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</si>
  <si>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</si>
  <si>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</si>
  <si>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</si>
  <si>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</si>
  <si>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</si>
  <si>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</si>
  <si>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</si>
  <si>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</si>
  <si>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</si>
  <si>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</si>
  <si>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</si>
  <si>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</si>
  <si>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</si>
  <si>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</si>
  <si>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</si>
  <si>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</si>
  <si>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</si>
  <si>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</si>
  <si>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</si>
  <si>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</si>
  <si>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</si>
  <si>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</si>
  <si>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</si>
  <si>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</si>
  <si>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</si>
  <si>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</si>
  <si>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</si>
  <si>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</si>
  <si>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</si>
  <si>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</si>
  <si>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</si>
  <si>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</si>
  <si>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</si>
  <si>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</si>
  <si>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</si>
  <si>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</si>
  <si>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</si>
  <si>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</si>
  <si>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</si>
  <si>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</si>
  <si>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</si>
  <si>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</si>
  <si>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</si>
  <si>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</si>
  <si>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</si>
  <si>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</si>
  <si>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</si>
  <si>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</si>
  <si>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</si>
  <si>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</si>
  <si>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</si>
  <si>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</si>
  <si>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</si>
  <si>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</si>
  <si>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</si>
  <si>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</si>
  <si>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</si>
  <si>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</si>
  <si>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</si>
  <si>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</si>
  <si>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</si>
  <si>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</si>
  <si>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</si>
  <si>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</si>
  <si>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</si>
  <si>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</si>
  <si>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</si>
  <si>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</si>
  <si>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</si>
  <si>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</si>
  <si>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</si>
  <si>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</si>
  <si>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</si>
  <si>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</si>
  <si>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</si>
  <si>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</si>
  <si>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</si>
  <si>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</si>
  <si>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</si>
  <si>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</si>
  <si>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</si>
  <si>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</si>
  <si>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</si>
  <si>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</si>
  <si>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</si>
  <si>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</si>
  <si>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</si>
  <si>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</si>
  <si>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</si>
  <si>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</si>
  <si>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</si>
  <si>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</si>
  <si>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</si>
  <si>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</si>
  <si>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</si>
  <si>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</si>
  <si>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</si>
  <si>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</si>
  <si>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</si>
  <si>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</si>
  <si>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</si>
  <si>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</si>
  <si>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</si>
  <si>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</si>
  <si>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</si>
  <si>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</si>
  <si>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</si>
  <si>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</si>
  <si>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</si>
  <si>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</si>
  <si>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</si>
  <si>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</si>
  <si>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</si>
  <si>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</si>
  <si>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</si>
  <si>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</si>
  <si>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</si>
  <si>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</si>
  <si>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</si>
  <si>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</si>
  <si>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</si>
  <si>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</si>
  <si>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</si>
  <si>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</si>
  <si>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</si>
  <si>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</si>
  <si>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</si>
  <si>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</si>
  <si>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</si>
  <si>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</si>
  <si>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</si>
  <si>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</si>
  <si>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</si>
  <si>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</si>
  <si>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</si>
  <si>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</si>
  <si>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</si>
  <si>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</si>
  <si>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</si>
  <si>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</si>
  <si>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</si>
  <si>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</si>
  <si>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</si>
  <si>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</si>
  <si>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</si>
  <si>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</si>
  <si>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</si>
  <si>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</si>
  <si>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</si>
  <si>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</si>
  <si>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</si>
  <si>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</si>
  <si>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</si>
  <si>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</si>
  <si>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</si>
  <si>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</si>
  <si>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</si>
  <si>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</si>
  <si>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</si>
  <si>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</si>
  <si>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</si>
  <si>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</si>
  <si>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</si>
  <si>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</si>
  <si>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</si>
  <si>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</si>
  <si>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</si>
  <si>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</si>
  <si>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</si>
  <si>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</si>
  <si>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</si>
  <si>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</si>
  <si>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</si>
  <si>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</si>
  <si>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</si>
  <si>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</si>
  <si>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</si>
  <si>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</si>
  <si>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</si>
  <si>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</si>
  <si>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</si>
  <si>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</si>
  <si>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</si>
  <si>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</si>
  <si>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</si>
  <si>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</si>
  <si>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</si>
  <si>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</si>
  <si>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</si>
  <si>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</si>
  <si>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</si>
  <si>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№ 22)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</si>
  <si>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</si>
  <si>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</si>
  <si>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</si>
  <si>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</si>
  <si>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</si>
  <si>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</si>
  <si>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</si>
  <si>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</si>
  <si>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</si>
  <si>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</si>
  <si>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</si>
  <si>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</si>
  <si>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</si>
  <si>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</si>
  <si>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</si>
  <si>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</si>
  <si>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</si>
  <si>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</si>
  <si>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</si>
  <si>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</si>
  <si>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</si>
  <si>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</si>
  <si>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</si>
  <si>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</si>
  <si>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</si>
  <si>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</si>
  <si>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</si>
  <si>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</si>
  <si>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</si>
  <si>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</si>
  <si>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</si>
  <si>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</si>
  <si>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</si>
  <si>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</si>
  <si>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</si>
  <si>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</si>
  <si>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</si>
  <si>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</si>
  <si>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</si>
  <si>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</si>
  <si>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</si>
  <si>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</si>
  <si>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</si>
  <si>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</si>
  <si>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Прочие субсидии бюджетам городских округов (ремонт дворовых территорий)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</si>
  <si>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</si>
  <si>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</si>
  <si>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</si>
  <si>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</si>
  <si>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</si>
  <si>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Прочие субсидии бюджетам городских округов (материально-техническое обеспечение объектов физической культуры и спорта, находящихся в собственности муниципальных образований Московской области)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</si>
  <si>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</si>
  <si>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</si>
  <si>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</si>
  <si>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</si>
  <si>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</si>
  <si>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2 02 35 303 04 0000 150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</si>
  <si>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на создание центров образования цифрового и гуманитарного профилей)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</si>
  <si>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выполнение мероприятий по организации наружного освещения территорий городских округов Московской области)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</si>
  <si>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возмещение расходов на материально-техническое обеспечение клубов «Активное долголетие»)</t>
  </si>
  <si>
    <t>Прочие субсидии бюджетам городских округов (соблюдение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домов)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</si>
  <si>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</si>
  <si>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</si>
  <si>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</si>
  <si>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</si>
  <si>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</si>
  <si>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</si>
  <si>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</si>
  <si>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</si>
  <si>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</si>
  <si>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</si>
  <si>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</si>
  <si>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</si>
  <si>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</si>
  <si>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</si>
  <si>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</si>
  <si>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</si>
  <si>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</si>
  <si>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</si>
  <si>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</si>
  <si>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</si>
  <si>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</si>
  <si>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</si>
  <si>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</si>
  <si>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</si>
  <si>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</si>
  <si>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1 16 10 000 00 0000 140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</si>
  <si>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</si>
  <si>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</si>
  <si>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1 16 10 060 00 0000 140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</si>
  <si>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</si>
  <si>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</si>
  <si>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Приложение № 1
к решению Совета депутатов
городского округа Электросталь
Московской области
от 29.10.2020 № 11/5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</si>
</sst>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20" xfId="0" applyNumberFormat="1" applyFont="1" applyFill="1" applyBorder="1" applyAlignment="1">
      <alignment horizontal="right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vertical="center" wrapText="1"/>
    </xf>
    <xf numFmtId="165" fontId="3" fillId="0" borderId="20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20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2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3" width="14.42578125" style="6" customWidth="1"/>
    <col min="4" max="4" width="12.7109375" style="6" customWidth="1"/>
    <col min="5" max="5" width="15.28515625" style="6" customWidth="1"/>
    <col min="6" max="6" width="9.140625" style="6" customWidth="1"/>
    <col min="7" max="7" width="17.140625" style="6" customWidth="1"/>
    <col min="8" max="16384" width="9.140625" style="6"/>
  </cols>
  <sheetData>
    <row r="1" spans="1:5" ht="86.25" customHeight="1" x14ac:dyDescent="0.25">
      <c r="A1" s="15"/>
      <c r="B1" s="15"/>
      <c r="C1" s="15"/>
      <c r="D1" s="51" t="s">
        <v>286</v>
      </c>
      <c r="E1" s="51"/>
    </row>
    <row r="2" spans="1:5" ht="21.75" customHeight="1" x14ac:dyDescent="0.25">
      <c r="A2" s="40" t="s">
        <v>162</v>
      </c>
      <c r="B2" s="40"/>
      <c r="C2" s="40"/>
      <c r="D2" s="40"/>
      <c r="E2" s="40"/>
    </row>
    <row r="3" spans="1:5" ht="15.75" thickBot="1" x14ac:dyDescent="0.3">
      <c r="A3" s="41" t="s">
        <v>0</v>
      </c>
      <c r="B3" s="41"/>
      <c r="C3" s="41"/>
      <c r="D3" s="41"/>
      <c r="E3" s="41"/>
    </row>
    <row r="4" spans="1:5" ht="15.75" thickBot="1" x14ac:dyDescent="0.3">
      <c r="A4" s="45" t="s">
        <v>1</v>
      </c>
      <c r="B4" s="47" t="s">
        <v>2</v>
      </c>
      <c r="C4" s="49" t="s">
        <v>3</v>
      </c>
      <c r="D4" s="38" t="s">
        <v>4</v>
      </c>
      <c r="E4" s="39"/>
    </row>
    <row r="5" spans="1:5" ht="15" customHeight="1" thickBot="1" x14ac:dyDescent="0.3">
      <c r="A5" s="46"/>
      <c r="B5" s="48"/>
      <c r="C5" s="50"/>
      <c r="D5" s="16" t="s">
        <v>5</v>
      </c>
      <c r="E5" s="17" t="s">
        <v>6</v>
      </c>
    </row>
    <row r="6" spans="1:5" ht="15" customHeight="1" thickBot="1" x14ac:dyDescent="0.3">
      <c r="A6" s="18">
        <v>1</v>
      </c>
      <c r="B6" s="19">
        <v>2</v>
      </c>
      <c r="C6" s="20">
        <v>3</v>
      </c>
      <c r="D6" s="19">
        <v>4</v>
      </c>
      <c r="E6" s="21">
        <v>5</v>
      </c>
    </row>
    <row r="7" spans="1:5" ht="18.75" customHeight="1" x14ac:dyDescent="0.25">
      <c r="A7" s="22" t="s">
        <v>7</v>
      </c>
      <c r="B7" s="23" t="s">
        <v>8</v>
      </c>
      <c r="C7" s="24">
        <f>C8+C15+C21+C31+C37+C43+C55+C60+C66+C75+C90</f>
        <v>2594425.8529999997</v>
      </c>
      <c r="D7" s="24">
        <f>D8+D15+D21+D31+D37+D43+D55+D60+D66+D90</f>
        <v>2649090</v>
      </c>
      <c r="E7" s="25">
        <f>E8+E15+E21+E31+E37+E43+E55+E60+E66+E90</f>
        <v>2960417.5599999996</v>
      </c>
    </row>
    <row r="8" spans="1:5" ht="21" customHeight="1" x14ac:dyDescent="0.25">
      <c r="A8" s="11" t="s">
        <v>9</v>
      </c>
      <c r="B8" s="12" t="s">
        <v>10</v>
      </c>
      <c r="C8" s="26">
        <f>C9</f>
        <v>1461391.0060000001</v>
      </c>
      <c r="D8" s="26">
        <f t="shared" ref="D8:E8" si="0">D9</f>
        <v>1401861</v>
      </c>
      <c r="E8" s="27">
        <f t="shared" si="0"/>
        <v>1628145.7</v>
      </c>
    </row>
    <row r="9" spans="1:5" ht="15" customHeight="1" x14ac:dyDescent="0.25">
      <c r="A9" s="11" t="s">
        <v>11</v>
      </c>
      <c r="B9" s="12" t="s">
        <v>12</v>
      </c>
      <c r="C9" s="26">
        <f>SUM(C10:C13)</f>
        <v>1461391.0060000001</v>
      </c>
      <c r="D9" s="26">
        <f t="shared" ref="D9:E9" si="1">SUM(D10:D13)</f>
        <v>1401861</v>
      </c>
      <c r="E9" s="27">
        <f t="shared" si="1"/>
        <v>1628145.7</v>
      </c>
    </row>
    <row r="10" spans="1:5" ht="40.5" customHeight="1" x14ac:dyDescent="0.25">
      <c r="A10" s="1" t="s">
        <v>13</v>
      </c>
      <c r="B10" s="2" t="s">
        <v>14</v>
      </c>
      <c r="C10" s="3">
        <v>1393456.683</v>
      </c>
      <c r="D10" s="4">
        <v>1360861</v>
      </c>
      <c r="E10" s="5">
        <v>1578145.7</v>
      </c>
    </row>
    <row r="11" spans="1:5" ht="61.5" customHeight="1" x14ac:dyDescent="0.25">
      <c r="A11" s="1" t="s">
        <v>15</v>
      </c>
      <c r="B11" s="2" t="s">
        <v>16</v>
      </c>
      <c r="C11" s="3">
        <v>10108.522999999999</v>
      </c>
      <c r="D11" s="4">
        <v>10000</v>
      </c>
      <c r="E11" s="5">
        <v>14000</v>
      </c>
    </row>
    <row r="12" spans="1:5" ht="30" customHeight="1" x14ac:dyDescent="0.25">
      <c r="A12" s="1" t="s">
        <v>17</v>
      </c>
      <c r="B12" s="2" t="s">
        <v>18</v>
      </c>
      <c r="C12" s="3">
        <v>32482.7</v>
      </c>
      <c r="D12" s="4">
        <v>31000</v>
      </c>
      <c r="E12" s="5">
        <v>36000</v>
      </c>
    </row>
    <row r="13" spans="1:5" ht="48.75" customHeight="1" x14ac:dyDescent="0.25">
      <c r="A13" s="1" t="s">
        <v>19</v>
      </c>
      <c r="B13" s="2" t="s">
        <v>20</v>
      </c>
      <c r="C13" s="3">
        <v>25343.1</v>
      </c>
      <c r="D13" s="4">
        <v>0</v>
      </c>
      <c r="E13" s="5">
        <v>0</v>
      </c>
    </row>
    <row r="14" spans="1:5" ht="24.75" customHeight="1" x14ac:dyDescent="0.25">
      <c r="A14" s="1"/>
      <c r="B14" s="2" t="s">
        <v>218</v>
      </c>
      <c r="C14" s="3">
        <f>(C9-C13)/39.1%*24.1%+C13</f>
        <v>910477.48707416875</v>
      </c>
      <c r="D14" s="3">
        <f>(D9-D13)/33.7%*18.7%+D13</f>
        <v>777887.26112759637</v>
      </c>
      <c r="E14" s="5">
        <f>(E9-E13)/38%*23%+E13</f>
        <v>985456.60789473681</v>
      </c>
    </row>
    <row r="15" spans="1:5" ht="38.25" customHeight="1" x14ac:dyDescent="0.25">
      <c r="A15" s="11" t="s">
        <v>21</v>
      </c>
      <c r="B15" s="12" t="s">
        <v>22</v>
      </c>
      <c r="C15" s="13">
        <f>C16</f>
        <v>16407</v>
      </c>
      <c r="D15" s="13">
        <f t="shared" ref="D15:E15" si="2">D16</f>
        <v>16423</v>
      </c>
      <c r="E15" s="28">
        <f t="shared" si="2"/>
        <v>15868</v>
      </c>
    </row>
    <row r="16" spans="1:5" ht="23.25" customHeight="1" x14ac:dyDescent="0.25">
      <c r="A16" s="11" t="s">
        <v>23</v>
      </c>
      <c r="B16" s="12" t="s">
        <v>24</v>
      </c>
      <c r="C16" s="13">
        <f>SUM(C17:C20)</f>
        <v>16407</v>
      </c>
      <c r="D16" s="13">
        <f t="shared" ref="D16:E16" si="3">SUM(D17:D20)</f>
        <v>16423</v>
      </c>
      <c r="E16" s="28">
        <f t="shared" si="3"/>
        <v>15868</v>
      </c>
    </row>
    <row r="17" spans="1:5" ht="39" customHeight="1" x14ac:dyDescent="0.25">
      <c r="A17" s="1" t="s">
        <v>25</v>
      </c>
      <c r="B17" s="2" t="s">
        <v>26</v>
      </c>
      <c r="C17" s="3">
        <v>7665</v>
      </c>
      <c r="D17" s="4">
        <v>7674</v>
      </c>
      <c r="E17" s="5">
        <v>7422</v>
      </c>
    </row>
    <row r="18" spans="1:5" ht="51.75" customHeight="1" x14ac:dyDescent="0.25">
      <c r="A18" s="1" t="s">
        <v>27</v>
      </c>
      <c r="B18" s="2" t="s">
        <v>28</v>
      </c>
      <c r="C18" s="3">
        <v>39</v>
      </c>
      <c r="D18" s="4">
        <v>38</v>
      </c>
      <c r="E18" s="5">
        <v>37</v>
      </c>
    </row>
    <row r="19" spans="1:5" ht="38.25" customHeight="1" x14ac:dyDescent="0.25">
      <c r="A19" s="1" t="s">
        <v>29</v>
      </c>
      <c r="B19" s="2" t="s">
        <v>30</v>
      </c>
      <c r="C19" s="3">
        <v>10047</v>
      </c>
      <c r="D19" s="4">
        <v>9997</v>
      </c>
      <c r="E19" s="5">
        <v>9610</v>
      </c>
    </row>
    <row r="20" spans="1:5" ht="43.5" customHeight="1" x14ac:dyDescent="0.25">
      <c r="A20" s="1" t="s">
        <v>31</v>
      </c>
      <c r="B20" s="2" t="s">
        <v>32</v>
      </c>
      <c r="C20" s="29">
        <v>-1344</v>
      </c>
      <c r="D20" s="30">
        <v>-1286</v>
      </c>
      <c r="E20" s="31">
        <v>-1201</v>
      </c>
    </row>
    <row r="21" spans="1:5" ht="27" customHeight="1" x14ac:dyDescent="0.25">
      <c r="A21" s="11" t="s">
        <v>33</v>
      </c>
      <c r="B21" s="12" t="s">
        <v>34</v>
      </c>
      <c r="C21" s="13">
        <f>C22+C25+C29+C27</f>
        <v>383116.14799999999</v>
      </c>
      <c r="D21" s="13">
        <f t="shared" ref="D21:E21" si="4">D22+D25+D29+D27</f>
        <v>442593</v>
      </c>
      <c r="E21" s="28">
        <f t="shared" si="4"/>
        <v>519172.04</v>
      </c>
    </row>
    <row r="22" spans="1:5" ht="18" customHeight="1" x14ac:dyDescent="0.25">
      <c r="A22" s="11" t="s">
        <v>35</v>
      </c>
      <c r="B22" s="12" t="s">
        <v>36</v>
      </c>
      <c r="C22" s="13">
        <f>C23+C24</f>
        <v>308766.14799999999</v>
      </c>
      <c r="D22" s="13">
        <f t="shared" ref="D22:E22" si="5">D23+D24</f>
        <v>400390</v>
      </c>
      <c r="E22" s="28">
        <f t="shared" si="5"/>
        <v>484042.04</v>
      </c>
    </row>
    <row r="23" spans="1:5" ht="18.75" customHeight="1" x14ac:dyDescent="0.25">
      <c r="A23" s="1" t="s">
        <v>37</v>
      </c>
      <c r="B23" s="2" t="s">
        <v>38</v>
      </c>
      <c r="C23" s="3">
        <v>236644.14799999999</v>
      </c>
      <c r="D23" s="4">
        <v>320390</v>
      </c>
      <c r="E23" s="5">
        <v>384042.04</v>
      </c>
    </row>
    <row r="24" spans="1:5" ht="23.25" customHeight="1" x14ac:dyDescent="0.25">
      <c r="A24" s="1" t="s">
        <v>39</v>
      </c>
      <c r="B24" s="2" t="s">
        <v>40</v>
      </c>
      <c r="C24" s="3">
        <v>72122</v>
      </c>
      <c r="D24" s="4">
        <v>80000</v>
      </c>
      <c r="E24" s="5">
        <v>100000</v>
      </c>
    </row>
    <row r="25" spans="1:5" ht="17.25" customHeight="1" x14ac:dyDescent="0.25">
      <c r="A25" s="11" t="s">
        <v>41</v>
      </c>
      <c r="B25" s="12" t="s">
        <v>42</v>
      </c>
      <c r="C25" s="13">
        <f>C26</f>
        <v>50050</v>
      </c>
      <c r="D25" s="13">
        <f t="shared" ref="D25:E25" si="6">D26</f>
        <v>11075</v>
      </c>
      <c r="E25" s="28">
        <f t="shared" si="6"/>
        <v>0</v>
      </c>
    </row>
    <row r="26" spans="1:5" ht="15" customHeight="1" x14ac:dyDescent="0.25">
      <c r="A26" s="1" t="s">
        <v>43</v>
      </c>
      <c r="B26" s="2" t="s">
        <v>42</v>
      </c>
      <c r="C26" s="3">
        <v>50050</v>
      </c>
      <c r="D26" s="4">
        <v>11075</v>
      </c>
      <c r="E26" s="5">
        <v>0</v>
      </c>
    </row>
    <row r="27" spans="1:5" ht="15" customHeight="1" x14ac:dyDescent="0.25">
      <c r="A27" s="11" t="s">
        <v>44</v>
      </c>
      <c r="B27" s="12" t="s">
        <v>45</v>
      </c>
      <c r="C27" s="13">
        <f>C28</f>
        <v>0</v>
      </c>
      <c r="D27" s="13">
        <f t="shared" ref="D27:E27" si="7">D28</f>
        <v>0</v>
      </c>
      <c r="E27" s="28">
        <f t="shared" si="7"/>
        <v>266</v>
      </c>
    </row>
    <row r="28" spans="1:5" ht="15" customHeight="1" x14ac:dyDescent="0.25">
      <c r="A28" s="1" t="s">
        <v>46</v>
      </c>
      <c r="B28" s="2" t="s">
        <v>45</v>
      </c>
      <c r="C28" s="3">
        <v>0</v>
      </c>
      <c r="D28" s="4">
        <v>0</v>
      </c>
      <c r="E28" s="5">
        <v>266</v>
      </c>
    </row>
    <row r="29" spans="1:5" ht="23.25" customHeight="1" x14ac:dyDescent="0.25">
      <c r="A29" s="11" t="s">
        <v>47</v>
      </c>
      <c r="B29" s="12" t="s">
        <v>48</v>
      </c>
      <c r="C29" s="13">
        <f>C30</f>
        <v>24300</v>
      </c>
      <c r="D29" s="13">
        <f t="shared" ref="D29:E29" si="8">D30</f>
        <v>31128</v>
      </c>
      <c r="E29" s="28">
        <f t="shared" si="8"/>
        <v>34864</v>
      </c>
    </row>
    <row r="30" spans="1:5" ht="23.25" customHeight="1" x14ac:dyDescent="0.25">
      <c r="A30" s="1" t="s">
        <v>49</v>
      </c>
      <c r="B30" s="2" t="s">
        <v>50</v>
      </c>
      <c r="C30" s="3">
        <v>24300</v>
      </c>
      <c r="D30" s="4">
        <v>31128</v>
      </c>
      <c r="E30" s="5">
        <v>34864</v>
      </c>
    </row>
    <row r="31" spans="1:5" ht="27.75" customHeight="1" x14ac:dyDescent="0.25">
      <c r="A31" s="11" t="s">
        <v>51</v>
      </c>
      <c r="B31" s="12" t="s">
        <v>52</v>
      </c>
      <c r="C31" s="13">
        <f>C32+C34</f>
        <v>364316.74300000002</v>
      </c>
      <c r="D31" s="13">
        <f t="shared" ref="D31:E31" si="9">D32+D34</f>
        <v>430331</v>
      </c>
      <c r="E31" s="28">
        <f t="shared" si="9"/>
        <v>441583</v>
      </c>
    </row>
    <row r="32" spans="1:5" ht="15" customHeight="1" x14ac:dyDescent="0.25">
      <c r="A32" s="11" t="s">
        <v>53</v>
      </c>
      <c r="B32" s="12" t="s">
        <v>54</v>
      </c>
      <c r="C32" s="13">
        <f>C33</f>
        <v>66823.803</v>
      </c>
      <c r="D32" s="13">
        <f t="shared" ref="D32:E32" si="10">D33</f>
        <v>90162</v>
      </c>
      <c r="E32" s="28">
        <f t="shared" si="10"/>
        <v>99178</v>
      </c>
    </row>
    <row r="33" spans="1:5" ht="31.5" customHeight="1" x14ac:dyDescent="0.25">
      <c r="A33" s="1" t="s">
        <v>55</v>
      </c>
      <c r="B33" s="2" t="s">
        <v>56</v>
      </c>
      <c r="C33" s="3">
        <v>66823.803</v>
      </c>
      <c r="D33" s="4">
        <v>90162</v>
      </c>
      <c r="E33" s="5">
        <v>99178</v>
      </c>
    </row>
    <row r="34" spans="1:5" ht="15" customHeight="1" x14ac:dyDescent="0.25">
      <c r="A34" s="11" t="s">
        <v>57</v>
      </c>
      <c r="B34" s="12" t="s">
        <v>58</v>
      </c>
      <c r="C34" s="13">
        <f>C35+C36</f>
        <v>297492.94</v>
      </c>
      <c r="D34" s="13">
        <f t="shared" ref="D34:E34" si="11">D35+D36</f>
        <v>340169</v>
      </c>
      <c r="E34" s="28">
        <f t="shared" si="11"/>
        <v>342405</v>
      </c>
    </row>
    <row r="35" spans="1:5" ht="15" customHeight="1" x14ac:dyDescent="0.25">
      <c r="A35" s="1" t="s">
        <v>59</v>
      </c>
      <c r="B35" s="2" t="s">
        <v>60</v>
      </c>
      <c r="C35" s="3">
        <v>263692.94</v>
      </c>
      <c r="D35" s="4">
        <v>310169</v>
      </c>
      <c r="E35" s="5">
        <v>312405</v>
      </c>
    </row>
    <row r="36" spans="1:5" ht="15" customHeight="1" x14ac:dyDescent="0.25">
      <c r="A36" s="1" t="s">
        <v>61</v>
      </c>
      <c r="B36" s="2" t="s">
        <v>62</v>
      </c>
      <c r="C36" s="3">
        <v>33800</v>
      </c>
      <c r="D36" s="4">
        <v>30000</v>
      </c>
      <c r="E36" s="5">
        <v>30000</v>
      </c>
    </row>
    <row r="37" spans="1:5" ht="22.5" customHeight="1" x14ac:dyDescent="0.25">
      <c r="A37" s="11" t="s">
        <v>63</v>
      </c>
      <c r="B37" s="12" t="s">
        <v>64</v>
      </c>
      <c r="C37" s="13">
        <f>C38+C40</f>
        <v>17481.5</v>
      </c>
      <c r="D37" s="13">
        <f t="shared" ref="D37:E37" si="12">D38+D40</f>
        <v>17775</v>
      </c>
      <c r="E37" s="28">
        <f t="shared" si="12"/>
        <v>18470</v>
      </c>
    </row>
    <row r="38" spans="1:5" ht="23.25" customHeight="1" x14ac:dyDescent="0.25">
      <c r="A38" s="11" t="s">
        <v>65</v>
      </c>
      <c r="B38" s="12" t="s">
        <v>66</v>
      </c>
      <c r="C38" s="13">
        <f>C39</f>
        <v>16748</v>
      </c>
      <c r="D38" s="13">
        <f t="shared" ref="D38:E38" si="13">D39</f>
        <v>17415</v>
      </c>
      <c r="E38" s="28">
        <f t="shared" si="13"/>
        <v>18110</v>
      </c>
    </row>
    <row r="39" spans="1:5" ht="27.75" customHeight="1" x14ac:dyDescent="0.25">
      <c r="A39" s="1" t="s">
        <v>67</v>
      </c>
      <c r="B39" s="2" t="s">
        <v>68</v>
      </c>
      <c r="C39" s="3">
        <v>16748</v>
      </c>
      <c r="D39" s="4">
        <v>17415</v>
      </c>
      <c r="E39" s="5">
        <v>18110</v>
      </c>
    </row>
    <row r="40" spans="1:5" ht="23.25" customHeight="1" x14ac:dyDescent="0.25">
      <c r="A40" s="11" t="s">
        <v>69</v>
      </c>
      <c r="B40" s="12" t="s">
        <v>70</v>
      </c>
      <c r="C40" s="13">
        <f>C41+C42</f>
        <v>733.5</v>
      </c>
      <c r="D40" s="13">
        <f t="shared" ref="D40:E40" si="14">D41+D42</f>
        <v>360</v>
      </c>
      <c r="E40" s="28">
        <f t="shared" si="14"/>
        <v>360</v>
      </c>
    </row>
    <row r="41" spans="1:5" ht="18.75" customHeight="1" x14ac:dyDescent="0.25">
      <c r="A41" s="1" t="s">
        <v>71</v>
      </c>
      <c r="B41" s="2" t="s">
        <v>72</v>
      </c>
      <c r="C41" s="3">
        <v>673.5</v>
      </c>
      <c r="D41" s="4">
        <v>300</v>
      </c>
      <c r="E41" s="5">
        <v>300</v>
      </c>
    </row>
    <row r="42" spans="1:5" ht="40.5" customHeight="1" x14ac:dyDescent="0.25">
      <c r="A42" s="1" t="s">
        <v>73</v>
      </c>
      <c r="B42" s="2" t="s">
        <v>74</v>
      </c>
      <c r="C42" s="3">
        <v>60</v>
      </c>
      <c r="D42" s="4">
        <v>60</v>
      </c>
      <c r="E42" s="5">
        <v>60</v>
      </c>
    </row>
    <row r="43" spans="1:5" ht="35.25" customHeight="1" x14ac:dyDescent="0.25">
      <c r="A43" s="11" t="s">
        <v>75</v>
      </c>
      <c r="B43" s="12" t="s">
        <v>76</v>
      </c>
      <c r="C43" s="13">
        <f>C44+C49+C51+C53</f>
        <v>245930.10699999999</v>
      </c>
      <c r="D43" s="13">
        <f t="shared" ref="D43:E43" si="15">D44+D49+D51+D53</f>
        <v>251696</v>
      </c>
      <c r="E43" s="28">
        <f t="shared" si="15"/>
        <v>250278</v>
      </c>
    </row>
    <row r="44" spans="1:5" ht="50.25" customHeight="1" x14ac:dyDescent="0.25">
      <c r="A44" s="11" t="s">
        <v>77</v>
      </c>
      <c r="B44" s="12" t="s">
        <v>78</v>
      </c>
      <c r="C44" s="13">
        <f>SUM(C45:C48)</f>
        <v>182255.20699999999</v>
      </c>
      <c r="D44" s="13">
        <f t="shared" ref="D44:E44" si="16">SUM(D45:D48)</f>
        <v>205801</v>
      </c>
      <c r="E44" s="28">
        <f t="shared" si="16"/>
        <v>207128</v>
      </c>
    </row>
    <row r="45" spans="1:5" ht="39" customHeight="1" x14ac:dyDescent="0.25">
      <c r="A45" s="1" t="s">
        <v>79</v>
      </c>
      <c r="B45" s="2" t="s">
        <v>80</v>
      </c>
      <c r="C45" s="3">
        <v>159637</v>
      </c>
      <c r="D45" s="4">
        <v>164637</v>
      </c>
      <c r="E45" s="5">
        <v>164637</v>
      </c>
    </row>
    <row r="46" spans="1:5" ht="47.25" customHeight="1" x14ac:dyDescent="0.25">
      <c r="A46" s="1" t="s">
        <v>81</v>
      </c>
      <c r="B46" s="2" t="s">
        <v>82</v>
      </c>
      <c r="C46" s="3">
        <v>5500</v>
      </c>
      <c r="D46" s="4">
        <v>8000</v>
      </c>
      <c r="E46" s="5">
        <v>8000</v>
      </c>
    </row>
    <row r="47" spans="1:5" ht="51" customHeight="1" x14ac:dyDescent="0.25">
      <c r="A47" s="1" t="s">
        <v>83</v>
      </c>
      <c r="B47" s="2" t="s">
        <v>84</v>
      </c>
      <c r="C47" s="3">
        <v>107.20699999999999</v>
      </c>
      <c r="D47" s="4">
        <v>4553</v>
      </c>
      <c r="E47" s="5">
        <v>4735</v>
      </c>
    </row>
    <row r="48" spans="1:5" ht="23.25" customHeight="1" x14ac:dyDescent="0.25">
      <c r="A48" s="1" t="s">
        <v>85</v>
      </c>
      <c r="B48" s="2" t="s">
        <v>86</v>
      </c>
      <c r="C48" s="3">
        <v>17011</v>
      </c>
      <c r="D48" s="4">
        <v>28611</v>
      </c>
      <c r="E48" s="5">
        <v>29756</v>
      </c>
    </row>
    <row r="49" spans="1:5" ht="29.25" customHeight="1" x14ac:dyDescent="0.25">
      <c r="A49" s="11" t="s">
        <v>87</v>
      </c>
      <c r="B49" s="12" t="s">
        <v>88</v>
      </c>
      <c r="C49" s="13">
        <f>C50</f>
        <v>20</v>
      </c>
      <c r="D49" s="13">
        <f t="shared" ref="D49:E49" si="17">D50</f>
        <v>20</v>
      </c>
      <c r="E49" s="28">
        <f t="shared" si="17"/>
        <v>20</v>
      </c>
    </row>
    <row r="50" spans="1:5" ht="28.5" customHeight="1" x14ac:dyDescent="0.25">
      <c r="A50" s="1" t="s">
        <v>89</v>
      </c>
      <c r="B50" s="2" t="s">
        <v>90</v>
      </c>
      <c r="C50" s="3">
        <v>20</v>
      </c>
      <c r="D50" s="4">
        <v>20</v>
      </c>
      <c r="E50" s="5">
        <v>20</v>
      </c>
    </row>
    <row r="51" spans="1:5" ht="15.75" customHeight="1" x14ac:dyDescent="0.25">
      <c r="A51" s="11" t="s">
        <v>91</v>
      </c>
      <c r="B51" s="12" t="s">
        <v>92</v>
      </c>
      <c r="C51" s="13">
        <f>C52</f>
        <v>0</v>
      </c>
      <c r="D51" s="13">
        <f t="shared" ref="D51:E51" si="18">D52</f>
        <v>50</v>
      </c>
      <c r="E51" s="28">
        <f t="shared" si="18"/>
        <v>50</v>
      </c>
    </row>
    <row r="52" spans="1:5" ht="24.75" customHeight="1" x14ac:dyDescent="0.25">
      <c r="A52" s="1" t="s">
        <v>93</v>
      </c>
      <c r="B52" s="2" t="s">
        <v>94</v>
      </c>
      <c r="C52" s="3">
        <v>0</v>
      </c>
      <c r="D52" s="4">
        <v>50</v>
      </c>
      <c r="E52" s="5">
        <v>50</v>
      </c>
    </row>
    <row r="53" spans="1:5" ht="48.75" customHeight="1" x14ac:dyDescent="0.25">
      <c r="A53" s="11" t="s">
        <v>95</v>
      </c>
      <c r="B53" s="12" t="s">
        <v>96</v>
      </c>
      <c r="C53" s="13">
        <f>C54</f>
        <v>63654.9</v>
      </c>
      <c r="D53" s="13">
        <f t="shared" ref="D53:E53" si="19">D54</f>
        <v>45825</v>
      </c>
      <c r="E53" s="28">
        <f t="shared" si="19"/>
        <v>43080</v>
      </c>
    </row>
    <row r="54" spans="1:5" ht="49.5" customHeight="1" x14ac:dyDescent="0.25">
      <c r="A54" s="1" t="s">
        <v>97</v>
      </c>
      <c r="B54" s="2" t="s">
        <v>98</v>
      </c>
      <c r="C54" s="3">
        <v>63654.9</v>
      </c>
      <c r="D54" s="4">
        <v>45825</v>
      </c>
      <c r="E54" s="5">
        <v>43080</v>
      </c>
    </row>
    <row r="55" spans="1:5" ht="29.25" customHeight="1" x14ac:dyDescent="0.25">
      <c r="A55" s="11" t="s">
        <v>99</v>
      </c>
      <c r="B55" s="12" t="s">
        <v>100</v>
      </c>
      <c r="C55" s="13">
        <f>C56</f>
        <v>3884</v>
      </c>
      <c r="D55" s="13">
        <f t="shared" ref="D55:E55" si="20">D56</f>
        <v>3884</v>
      </c>
      <c r="E55" s="28">
        <f t="shared" si="20"/>
        <v>3884</v>
      </c>
    </row>
    <row r="56" spans="1:5" ht="15" customHeight="1" x14ac:dyDescent="0.25">
      <c r="A56" s="11" t="s">
        <v>101</v>
      </c>
      <c r="B56" s="12" t="s">
        <v>102</v>
      </c>
      <c r="C56" s="13">
        <f>SUM(C57:C59)</f>
        <v>3884</v>
      </c>
      <c r="D56" s="13">
        <f t="shared" ref="D56:E56" si="21">SUM(D57:D59)</f>
        <v>3884</v>
      </c>
      <c r="E56" s="28">
        <f t="shared" si="21"/>
        <v>3884</v>
      </c>
    </row>
    <row r="57" spans="1:5" ht="23.25" customHeight="1" x14ac:dyDescent="0.25">
      <c r="A57" s="1" t="s">
        <v>103</v>
      </c>
      <c r="B57" s="2" t="s">
        <v>104</v>
      </c>
      <c r="C57" s="3">
        <v>1350</v>
      </c>
      <c r="D57" s="4">
        <v>1350</v>
      </c>
      <c r="E57" s="5">
        <v>1350</v>
      </c>
    </row>
    <row r="58" spans="1:5" ht="15" customHeight="1" x14ac:dyDescent="0.25">
      <c r="A58" s="1" t="s">
        <v>105</v>
      </c>
      <c r="B58" s="2" t="s">
        <v>106</v>
      </c>
      <c r="C58" s="3">
        <v>1750</v>
      </c>
      <c r="D58" s="4">
        <v>1750</v>
      </c>
      <c r="E58" s="5">
        <v>1750</v>
      </c>
    </row>
    <row r="59" spans="1:5" ht="15" customHeight="1" x14ac:dyDescent="0.25">
      <c r="A59" s="1" t="s">
        <v>107</v>
      </c>
      <c r="B59" s="2" t="s">
        <v>108</v>
      </c>
      <c r="C59" s="3">
        <v>784</v>
      </c>
      <c r="D59" s="4">
        <v>784</v>
      </c>
      <c r="E59" s="5">
        <v>784</v>
      </c>
    </row>
    <row r="60" spans="1:5" ht="33" customHeight="1" x14ac:dyDescent="0.25">
      <c r="A60" s="11" t="s">
        <v>109</v>
      </c>
      <c r="B60" s="12" t="s">
        <v>110</v>
      </c>
      <c r="C60" s="13">
        <f>C61+C63</f>
        <v>19936.174999999999</v>
      </c>
      <c r="D60" s="13">
        <f t="shared" ref="D60:E60" si="22">D61+D63</f>
        <v>12206</v>
      </c>
      <c r="E60" s="28">
        <f t="shared" si="22"/>
        <v>10919.82</v>
      </c>
    </row>
    <row r="61" spans="1:5" ht="15" customHeight="1" x14ac:dyDescent="0.25">
      <c r="A61" s="11" t="s">
        <v>111</v>
      </c>
      <c r="B61" s="12" t="s">
        <v>112</v>
      </c>
      <c r="C61" s="13">
        <f>C62</f>
        <v>11936.603999999999</v>
      </c>
      <c r="D61" s="13">
        <f t="shared" ref="D61:E61" si="23">D62</f>
        <v>10516</v>
      </c>
      <c r="E61" s="28">
        <f t="shared" si="23"/>
        <v>9315.82</v>
      </c>
    </row>
    <row r="62" spans="1:5" ht="15" customHeight="1" x14ac:dyDescent="0.25">
      <c r="A62" s="1" t="s">
        <v>113</v>
      </c>
      <c r="B62" s="2" t="s">
        <v>114</v>
      </c>
      <c r="C62" s="3">
        <v>11936.603999999999</v>
      </c>
      <c r="D62" s="4">
        <v>10516</v>
      </c>
      <c r="E62" s="5">
        <v>9315.82</v>
      </c>
    </row>
    <row r="63" spans="1:5" ht="15" customHeight="1" x14ac:dyDescent="0.25">
      <c r="A63" s="11" t="s">
        <v>115</v>
      </c>
      <c r="B63" s="12" t="s">
        <v>116</v>
      </c>
      <c r="C63" s="13">
        <f>SUM(C64:C65)</f>
        <v>7999.5709999999999</v>
      </c>
      <c r="D63" s="13">
        <f t="shared" ref="D63:E63" si="24">SUM(D64:D65)</f>
        <v>1690</v>
      </c>
      <c r="E63" s="28">
        <f t="shared" si="24"/>
        <v>1604</v>
      </c>
    </row>
    <row r="64" spans="1:5" ht="23.25" customHeight="1" x14ac:dyDescent="0.25">
      <c r="A64" s="1" t="s">
        <v>117</v>
      </c>
      <c r="B64" s="2" t="s">
        <v>118</v>
      </c>
      <c r="C64" s="3">
        <v>228</v>
      </c>
      <c r="D64" s="4">
        <v>198</v>
      </c>
      <c r="E64" s="5">
        <v>198</v>
      </c>
    </row>
    <row r="65" spans="1:5" ht="15" customHeight="1" x14ac:dyDescent="0.25">
      <c r="A65" s="1" t="s">
        <v>119</v>
      </c>
      <c r="B65" s="2" t="s">
        <v>120</v>
      </c>
      <c r="C65" s="3">
        <v>7771.5709999999999</v>
      </c>
      <c r="D65" s="4">
        <v>1492</v>
      </c>
      <c r="E65" s="5">
        <v>1406</v>
      </c>
    </row>
    <row r="66" spans="1:5" ht="23.25" customHeight="1" x14ac:dyDescent="0.25">
      <c r="A66" s="11" t="s">
        <v>121</v>
      </c>
      <c r="B66" s="12" t="s">
        <v>122</v>
      </c>
      <c r="C66" s="13">
        <f>C67+C69+C71+C73</f>
        <v>71522</v>
      </c>
      <c r="D66" s="13">
        <f t="shared" ref="D66:E66" si="25">D67+D69+D71+D73</f>
        <v>59321</v>
      </c>
      <c r="E66" s="28">
        <f t="shared" si="25"/>
        <v>60097</v>
      </c>
    </row>
    <row r="67" spans="1:5" ht="15" customHeight="1" x14ac:dyDescent="0.25">
      <c r="A67" s="11" t="s">
        <v>123</v>
      </c>
      <c r="B67" s="12" t="s">
        <v>124</v>
      </c>
      <c r="C67" s="13">
        <f>C68</f>
        <v>2000</v>
      </c>
      <c r="D67" s="13">
        <f t="shared" ref="D67:E67" si="26">D68</f>
        <v>3000</v>
      </c>
      <c r="E67" s="28">
        <f t="shared" si="26"/>
        <v>3000</v>
      </c>
    </row>
    <row r="68" spans="1:5" ht="20.25" customHeight="1" x14ac:dyDescent="0.25">
      <c r="A68" s="1" t="s">
        <v>125</v>
      </c>
      <c r="B68" s="2" t="s">
        <v>126</v>
      </c>
      <c r="C68" s="3">
        <v>2000</v>
      </c>
      <c r="D68" s="4">
        <v>3000</v>
      </c>
      <c r="E68" s="5">
        <v>3000</v>
      </c>
    </row>
    <row r="69" spans="1:5" ht="46.5" customHeight="1" x14ac:dyDescent="0.25">
      <c r="A69" s="11" t="s">
        <v>127</v>
      </c>
      <c r="B69" s="12" t="s">
        <v>128</v>
      </c>
      <c r="C69" s="13">
        <f>C70</f>
        <v>65498</v>
      </c>
      <c r="D69" s="13">
        <f t="shared" ref="D69:E69" si="27">D70</f>
        <v>46323</v>
      </c>
      <c r="E69" s="28">
        <f t="shared" si="27"/>
        <v>46323</v>
      </c>
    </row>
    <row r="70" spans="1:5" ht="52.5" customHeight="1" x14ac:dyDescent="0.25">
      <c r="A70" s="1" t="s">
        <v>129</v>
      </c>
      <c r="B70" s="2" t="s">
        <v>130</v>
      </c>
      <c r="C70" s="3">
        <v>65498</v>
      </c>
      <c r="D70" s="4">
        <v>46323</v>
      </c>
      <c r="E70" s="5">
        <v>46323</v>
      </c>
    </row>
    <row r="71" spans="1:5" ht="23.25" customHeight="1" x14ac:dyDescent="0.25">
      <c r="A71" s="11" t="s">
        <v>131</v>
      </c>
      <c r="B71" s="12" t="s">
        <v>132</v>
      </c>
      <c r="C71" s="13">
        <f>C72</f>
        <v>3524</v>
      </c>
      <c r="D71" s="13">
        <f t="shared" ref="D71:E71" si="28">D72</f>
        <v>8998</v>
      </c>
      <c r="E71" s="28">
        <f t="shared" si="28"/>
        <v>9774</v>
      </c>
    </row>
    <row r="72" spans="1:5" ht="23.25" customHeight="1" x14ac:dyDescent="0.25">
      <c r="A72" s="1" t="s">
        <v>133</v>
      </c>
      <c r="B72" s="2" t="s">
        <v>134</v>
      </c>
      <c r="C72" s="3">
        <v>3524</v>
      </c>
      <c r="D72" s="4">
        <v>8998</v>
      </c>
      <c r="E72" s="5">
        <v>9774</v>
      </c>
    </row>
    <row r="73" spans="1:5" ht="40.5" customHeight="1" x14ac:dyDescent="0.25">
      <c r="A73" s="11" t="s">
        <v>135</v>
      </c>
      <c r="B73" s="12" t="s">
        <v>136</v>
      </c>
      <c r="C73" s="13">
        <f>C74</f>
        <v>500</v>
      </c>
      <c r="D73" s="13">
        <f t="shared" ref="D73:E73" si="29">D74</f>
        <v>1000</v>
      </c>
      <c r="E73" s="28">
        <f t="shared" si="29"/>
        <v>1000</v>
      </c>
    </row>
    <row r="74" spans="1:5" ht="37.5" customHeight="1" x14ac:dyDescent="0.25">
      <c r="A74" s="1" t="s">
        <v>137</v>
      </c>
      <c r="B74" s="2" t="s">
        <v>138</v>
      </c>
      <c r="C74" s="3">
        <v>500</v>
      </c>
      <c r="D74" s="4">
        <v>1000</v>
      </c>
      <c r="E74" s="5">
        <v>1000</v>
      </c>
    </row>
    <row r="75" spans="1:5" ht="20.25" customHeight="1" x14ac:dyDescent="0.25">
      <c r="A75" s="11" t="s">
        <v>256</v>
      </c>
      <c r="B75" s="12" t="s">
        <v>257</v>
      </c>
      <c r="C75" s="13">
        <f>C76+C85+C87</f>
        <v>2928.4830000000002</v>
      </c>
      <c r="D75" s="13">
        <f t="shared" ref="D75:E75" si="30">D76+D85+D87</f>
        <v>0</v>
      </c>
      <c r="E75" s="14">
        <f t="shared" si="30"/>
        <v>0</v>
      </c>
    </row>
    <row r="76" spans="1:5" ht="24" x14ac:dyDescent="0.25">
      <c r="A76" s="11" t="s">
        <v>258</v>
      </c>
      <c r="B76" s="12" t="s">
        <v>259</v>
      </c>
      <c r="C76" s="13">
        <f>SUM(C77:C84)</f>
        <v>749.71499999999992</v>
      </c>
      <c r="D76" s="13">
        <f t="shared" ref="D76:E76" si="31">SUM(D77:D84)</f>
        <v>0</v>
      </c>
      <c r="E76" s="14">
        <f t="shared" si="31"/>
        <v>0</v>
      </c>
    </row>
    <row r="77" spans="1:5" ht="37.5" customHeight="1" x14ac:dyDescent="0.25">
      <c r="A77" s="1" t="s">
        <v>260</v>
      </c>
      <c r="B77" s="2" t="s">
        <v>261</v>
      </c>
      <c r="C77" s="3">
        <v>11.007999999999999</v>
      </c>
      <c r="D77" s="8">
        <v>0</v>
      </c>
      <c r="E77" s="5">
        <v>0</v>
      </c>
    </row>
    <row r="78" spans="1:5" ht="37.5" customHeight="1" x14ac:dyDescent="0.25">
      <c r="A78" s="1" t="s">
        <v>262</v>
      </c>
      <c r="B78" s="2" t="s">
        <v>263</v>
      </c>
      <c r="C78" s="3">
        <v>90.132999999999996</v>
      </c>
      <c r="D78" s="8">
        <v>0</v>
      </c>
      <c r="E78" s="5">
        <v>0</v>
      </c>
    </row>
    <row r="79" spans="1:5" ht="37.5" customHeight="1" x14ac:dyDescent="0.25">
      <c r="A79" s="1" t="s">
        <v>264</v>
      </c>
      <c r="B79" s="2" t="s">
        <v>265</v>
      </c>
      <c r="C79" s="3">
        <v>127.15</v>
      </c>
      <c r="D79" s="8">
        <v>0</v>
      </c>
      <c r="E79" s="5">
        <v>0</v>
      </c>
    </row>
    <row r="80" spans="1:5" ht="37.5" customHeight="1" x14ac:dyDescent="0.25">
      <c r="A80" s="1" t="s">
        <v>266</v>
      </c>
      <c r="B80" s="2" t="s">
        <v>267</v>
      </c>
      <c r="C80" s="3">
        <v>11.888</v>
      </c>
      <c r="D80" s="8">
        <v>0</v>
      </c>
      <c r="E80" s="5">
        <v>0</v>
      </c>
    </row>
    <row r="81" spans="1:5" ht="37.5" customHeight="1" x14ac:dyDescent="0.25">
      <c r="A81" s="1" t="s">
        <v>268</v>
      </c>
      <c r="B81" s="2" t="s">
        <v>269</v>
      </c>
      <c r="C81" s="3">
        <v>118.5</v>
      </c>
      <c r="D81" s="8">
        <v>0</v>
      </c>
      <c r="E81" s="5">
        <v>0</v>
      </c>
    </row>
    <row r="82" spans="1:5" ht="37.5" customHeight="1" x14ac:dyDescent="0.25">
      <c r="A82" s="1" t="s">
        <v>270</v>
      </c>
      <c r="B82" s="2" t="s">
        <v>271</v>
      </c>
      <c r="C82" s="3">
        <v>68.135999999999996</v>
      </c>
      <c r="D82" s="8">
        <v>0</v>
      </c>
      <c r="E82" s="5">
        <v>0</v>
      </c>
    </row>
    <row r="83" spans="1:5" ht="37.5" customHeight="1" x14ac:dyDescent="0.25">
      <c r="A83" s="1" t="s">
        <v>272</v>
      </c>
      <c r="B83" s="2" t="s">
        <v>273</v>
      </c>
      <c r="C83" s="3">
        <v>218.25</v>
      </c>
      <c r="D83" s="8">
        <v>0</v>
      </c>
      <c r="E83" s="5">
        <v>0</v>
      </c>
    </row>
    <row r="84" spans="1:5" ht="37.5" customHeight="1" x14ac:dyDescent="0.25">
      <c r="A84" s="1" t="s">
        <v>274</v>
      </c>
      <c r="B84" s="2" t="s">
        <v>275</v>
      </c>
      <c r="C84" s="3">
        <v>104.65</v>
      </c>
      <c r="D84" s="8">
        <v>0</v>
      </c>
      <c r="E84" s="5">
        <v>0</v>
      </c>
    </row>
    <row r="85" spans="1:5" ht="60" x14ac:dyDescent="0.25">
      <c r="A85" s="11" t="s">
        <v>276</v>
      </c>
      <c r="B85" s="12" t="s">
        <v>277</v>
      </c>
      <c r="C85" s="13">
        <f>C86</f>
        <v>170.685</v>
      </c>
      <c r="D85" s="13">
        <f>D86</f>
        <v>0</v>
      </c>
      <c r="E85" s="14">
        <f>E86</f>
        <v>0</v>
      </c>
    </row>
    <row r="86" spans="1:5" ht="48" x14ac:dyDescent="0.25">
      <c r="A86" s="1" t="s">
        <v>278</v>
      </c>
      <c r="B86" s="2" t="s">
        <v>279</v>
      </c>
      <c r="C86" s="3">
        <v>170.685</v>
      </c>
      <c r="D86" s="8">
        <v>0</v>
      </c>
      <c r="E86" s="5">
        <v>0</v>
      </c>
    </row>
    <row r="87" spans="1:5" x14ac:dyDescent="0.25">
      <c r="A87" s="11" t="s">
        <v>280</v>
      </c>
      <c r="B87" s="12" t="s">
        <v>281</v>
      </c>
      <c r="C87" s="13">
        <f>C88+C89</f>
        <v>2008.0830000000001</v>
      </c>
      <c r="D87" s="13">
        <f t="shared" ref="D87:E87" si="32">D88+D89</f>
        <v>0</v>
      </c>
      <c r="E87" s="5">
        <f t="shared" si="32"/>
        <v>0</v>
      </c>
    </row>
    <row r="88" spans="1:5" ht="37.5" customHeight="1" x14ac:dyDescent="0.25">
      <c r="A88" s="1" t="s">
        <v>283</v>
      </c>
      <c r="B88" s="2" t="s">
        <v>282</v>
      </c>
      <c r="C88" s="3">
        <v>17</v>
      </c>
      <c r="D88" s="8">
        <v>0</v>
      </c>
      <c r="E88" s="5">
        <v>0</v>
      </c>
    </row>
    <row r="89" spans="1:5" ht="37.5" customHeight="1" x14ac:dyDescent="0.25">
      <c r="A89" s="1" t="s">
        <v>284</v>
      </c>
      <c r="B89" s="2" t="s">
        <v>285</v>
      </c>
      <c r="C89" s="3">
        <v>1991.0830000000001</v>
      </c>
      <c r="D89" s="8">
        <v>0</v>
      </c>
      <c r="E89" s="5">
        <v>0</v>
      </c>
    </row>
    <row r="90" spans="1:5" ht="26.25" customHeight="1" x14ac:dyDescent="0.25">
      <c r="A90" s="11" t="s">
        <v>139</v>
      </c>
      <c r="B90" s="12" t="s">
        <v>140</v>
      </c>
      <c r="C90" s="13">
        <f>C91</f>
        <v>7512.6909999999998</v>
      </c>
      <c r="D90" s="13">
        <f t="shared" ref="D90:E91" si="33">D91</f>
        <v>13000</v>
      </c>
      <c r="E90" s="28">
        <f t="shared" si="33"/>
        <v>12000</v>
      </c>
    </row>
    <row r="91" spans="1:5" ht="15" customHeight="1" x14ac:dyDescent="0.25">
      <c r="A91" s="11" t="s">
        <v>141</v>
      </c>
      <c r="B91" s="12" t="s">
        <v>142</v>
      </c>
      <c r="C91" s="13">
        <f>C92</f>
        <v>7512.6909999999998</v>
      </c>
      <c r="D91" s="13">
        <f t="shared" si="33"/>
        <v>13000</v>
      </c>
      <c r="E91" s="28">
        <f t="shared" si="33"/>
        <v>12000</v>
      </c>
    </row>
    <row r="92" spans="1:5" ht="15" customHeight="1" x14ac:dyDescent="0.25">
      <c r="A92" s="1" t="s">
        <v>143</v>
      </c>
      <c r="B92" s="2" t="s">
        <v>144</v>
      </c>
      <c r="C92" s="3">
        <v>7512.6909999999998</v>
      </c>
      <c r="D92" s="4">
        <v>13000</v>
      </c>
      <c r="E92" s="5">
        <v>12000</v>
      </c>
    </row>
    <row r="93" spans="1:5" ht="24.75" customHeight="1" x14ac:dyDescent="0.25">
      <c r="A93" s="11" t="s">
        <v>145</v>
      </c>
      <c r="B93" s="12" t="s">
        <v>146</v>
      </c>
      <c r="C93" s="13">
        <f>C94</f>
        <v>3897671.0810000002</v>
      </c>
      <c r="D93" s="13">
        <f t="shared" ref="D93:E93" si="34">D94</f>
        <v>2866992.36</v>
      </c>
      <c r="E93" s="28">
        <f t="shared" si="34"/>
        <v>2811589.17</v>
      </c>
    </row>
    <row r="94" spans="1:5" ht="31.5" customHeight="1" x14ac:dyDescent="0.25">
      <c r="A94" s="11" t="s">
        <v>147</v>
      </c>
      <c r="B94" s="12" t="s">
        <v>148</v>
      </c>
      <c r="C94" s="13">
        <f>C95+C98+C141+C165</f>
        <v>3897671.0810000002</v>
      </c>
      <c r="D94" s="13">
        <f>D95+D98+D141+D165</f>
        <v>2866992.36</v>
      </c>
      <c r="E94" s="28">
        <f>E95+E98+E141+E165</f>
        <v>2811589.17</v>
      </c>
    </row>
    <row r="95" spans="1:5" ht="19.5" customHeight="1" x14ac:dyDescent="0.25">
      <c r="A95" s="11" t="s">
        <v>149</v>
      </c>
      <c r="B95" s="12" t="s">
        <v>150</v>
      </c>
      <c r="C95" s="13">
        <f>C96+C97</f>
        <v>103462</v>
      </c>
      <c r="D95" s="13">
        <f t="shared" ref="D95:E95" si="35">D96+D97</f>
        <v>1835</v>
      </c>
      <c r="E95" s="28">
        <f t="shared" si="35"/>
        <v>1535</v>
      </c>
    </row>
    <row r="96" spans="1:5" ht="15" customHeight="1" x14ac:dyDescent="0.25">
      <c r="A96" s="1" t="s">
        <v>191</v>
      </c>
      <c r="B96" s="2" t="s">
        <v>192</v>
      </c>
      <c r="C96" s="3">
        <v>18862</v>
      </c>
      <c r="D96" s="4">
        <v>1835</v>
      </c>
      <c r="E96" s="5">
        <v>1535</v>
      </c>
    </row>
    <row r="97" spans="1:5" ht="15" customHeight="1" x14ac:dyDescent="0.25">
      <c r="A97" s="1" t="s">
        <v>239</v>
      </c>
      <c r="B97" s="2" t="s">
        <v>240</v>
      </c>
      <c r="C97" s="3">
        <v>84600</v>
      </c>
      <c r="D97" s="8">
        <v>0</v>
      </c>
      <c r="E97" s="5">
        <v>0</v>
      </c>
    </row>
    <row r="98" spans="1:5" ht="24.75" customHeight="1" x14ac:dyDescent="0.25">
      <c r="A98" s="11" t="s">
        <v>151</v>
      </c>
      <c r="B98" s="12" t="s">
        <v>152</v>
      </c>
      <c r="C98" s="13">
        <f>SUM(C99:C109)+C110</f>
        <v>1621127.3810000001</v>
      </c>
      <c r="D98" s="13">
        <f t="shared" ref="D98:E98" si="36">SUM(D99:D109)+D110</f>
        <v>730728.36</v>
      </c>
      <c r="E98" s="28">
        <f t="shared" si="36"/>
        <v>672535.16999999993</v>
      </c>
    </row>
    <row r="99" spans="1:5" ht="27" customHeight="1" x14ac:dyDescent="0.25">
      <c r="A99" s="1" t="s">
        <v>234</v>
      </c>
      <c r="B99" s="2" t="s">
        <v>235</v>
      </c>
      <c r="C99" s="3">
        <v>17584</v>
      </c>
      <c r="D99" s="4">
        <v>142500</v>
      </c>
      <c r="E99" s="5">
        <v>48916</v>
      </c>
    </row>
    <row r="100" spans="1:5" ht="23.25" customHeight="1" x14ac:dyDescent="0.25">
      <c r="A100" s="1" t="s">
        <v>199</v>
      </c>
      <c r="B100" s="2" t="s">
        <v>197</v>
      </c>
      <c r="C100" s="3">
        <v>2600</v>
      </c>
      <c r="D100" s="4">
        <v>0</v>
      </c>
      <c r="E100" s="5">
        <v>0</v>
      </c>
    </row>
    <row r="101" spans="1:5" ht="50.25" customHeight="1" x14ac:dyDescent="0.25">
      <c r="A101" s="1" t="s">
        <v>228</v>
      </c>
      <c r="B101" s="7" t="s">
        <v>227</v>
      </c>
      <c r="C101" s="3">
        <v>0</v>
      </c>
      <c r="D101" s="8">
        <v>0</v>
      </c>
      <c r="E101" s="5">
        <v>2252</v>
      </c>
    </row>
    <row r="102" spans="1:5" ht="15" customHeight="1" x14ac:dyDescent="0.25">
      <c r="A102" s="1" t="s">
        <v>198</v>
      </c>
      <c r="B102" s="2" t="s">
        <v>200</v>
      </c>
      <c r="C102" s="3">
        <v>0</v>
      </c>
      <c r="D102" s="4">
        <v>0</v>
      </c>
      <c r="E102" s="5">
        <v>73541.865999999995</v>
      </c>
    </row>
    <row r="103" spans="1:5" ht="24.75" customHeight="1" x14ac:dyDescent="0.25">
      <c r="A103" s="1" t="s">
        <v>201</v>
      </c>
      <c r="B103" s="2" t="s">
        <v>205</v>
      </c>
      <c r="C103" s="3">
        <v>0</v>
      </c>
      <c r="D103" s="4">
        <v>13527.3</v>
      </c>
      <c r="E103" s="5">
        <v>6663.46</v>
      </c>
    </row>
    <row r="104" spans="1:5" ht="23.25" customHeight="1" x14ac:dyDescent="0.25">
      <c r="A104" s="1" t="s">
        <v>223</v>
      </c>
      <c r="B104" s="2" t="s">
        <v>226</v>
      </c>
      <c r="C104" s="3">
        <v>0</v>
      </c>
      <c r="D104" s="4">
        <v>55650</v>
      </c>
      <c r="E104" s="5">
        <v>0</v>
      </c>
    </row>
    <row r="105" spans="1:5" s="10" customFormat="1" ht="36" x14ac:dyDescent="0.2">
      <c r="A105" s="1" t="s">
        <v>245</v>
      </c>
      <c r="B105" s="9" t="s">
        <v>246</v>
      </c>
      <c r="C105" s="3">
        <v>29559</v>
      </c>
      <c r="D105" s="4">
        <v>57968</v>
      </c>
      <c r="E105" s="5">
        <v>57968</v>
      </c>
    </row>
    <row r="106" spans="1:5" ht="23.25" customHeight="1" x14ac:dyDescent="0.25">
      <c r="A106" s="1" t="s">
        <v>224</v>
      </c>
      <c r="B106" s="2" t="s">
        <v>225</v>
      </c>
      <c r="C106" s="3">
        <v>2038.1</v>
      </c>
      <c r="D106" s="4">
        <v>0</v>
      </c>
      <c r="E106" s="5">
        <v>0</v>
      </c>
    </row>
    <row r="107" spans="1:5" ht="27" customHeight="1" x14ac:dyDescent="0.25">
      <c r="A107" s="1" t="s">
        <v>203</v>
      </c>
      <c r="B107" s="2" t="s">
        <v>202</v>
      </c>
      <c r="C107" s="3">
        <v>836559.08200000005</v>
      </c>
      <c r="D107" s="4">
        <v>0</v>
      </c>
      <c r="E107" s="5">
        <v>0</v>
      </c>
    </row>
    <row r="108" spans="1:5" ht="27" customHeight="1" x14ac:dyDescent="0.25">
      <c r="A108" s="1" t="s">
        <v>204</v>
      </c>
      <c r="B108" s="2" t="s">
        <v>206</v>
      </c>
      <c r="C108" s="3">
        <v>105436.04</v>
      </c>
      <c r="D108" s="4">
        <v>139382.82999999999</v>
      </c>
      <c r="E108" s="5">
        <v>0</v>
      </c>
    </row>
    <row r="109" spans="1:5" ht="36.75" customHeight="1" x14ac:dyDescent="0.25">
      <c r="A109" s="1" t="s">
        <v>236</v>
      </c>
      <c r="B109" s="2" t="s">
        <v>237</v>
      </c>
      <c r="C109" s="3">
        <v>7188</v>
      </c>
      <c r="D109" s="4">
        <v>37812</v>
      </c>
      <c r="E109" s="5">
        <v>0</v>
      </c>
    </row>
    <row r="110" spans="1:5" ht="21" customHeight="1" x14ac:dyDescent="0.25">
      <c r="A110" s="11" t="s">
        <v>153</v>
      </c>
      <c r="B110" s="12" t="s">
        <v>154</v>
      </c>
      <c r="C110" s="13">
        <f>SUM(C111:C140)</f>
        <v>620163.15899999999</v>
      </c>
      <c r="D110" s="13">
        <f t="shared" ref="D110:E110" si="37">SUM(D111:D140)</f>
        <v>283888.23</v>
      </c>
      <c r="E110" s="28">
        <f t="shared" si="37"/>
        <v>483193.84399999998</v>
      </c>
    </row>
    <row r="111" spans="1:5" ht="35.25" customHeight="1" x14ac:dyDescent="0.25">
      <c r="A111" s="1" t="s">
        <v>195</v>
      </c>
      <c r="B111" s="2" t="s">
        <v>183</v>
      </c>
      <c r="C111" s="3">
        <v>0</v>
      </c>
      <c r="D111" s="4">
        <v>96901.79</v>
      </c>
      <c r="E111" s="5">
        <v>75675.8</v>
      </c>
    </row>
    <row r="112" spans="1:5" ht="41.25" customHeight="1" x14ac:dyDescent="0.25">
      <c r="A112" s="1" t="s">
        <v>195</v>
      </c>
      <c r="B112" s="2" t="s">
        <v>163</v>
      </c>
      <c r="C112" s="3">
        <v>10440</v>
      </c>
      <c r="D112" s="4">
        <v>0</v>
      </c>
      <c r="E112" s="5">
        <v>0</v>
      </c>
    </row>
    <row r="113" spans="1:5" ht="36.75" customHeight="1" x14ac:dyDescent="0.25">
      <c r="A113" s="1" t="s">
        <v>195</v>
      </c>
      <c r="B113" s="2" t="s">
        <v>182</v>
      </c>
      <c r="C113" s="3">
        <v>1104.26</v>
      </c>
      <c r="D113" s="4">
        <v>1570</v>
      </c>
      <c r="E113" s="5">
        <v>0</v>
      </c>
    </row>
    <row r="114" spans="1:5" ht="35.25" customHeight="1" x14ac:dyDescent="0.25">
      <c r="A114" s="1" t="s">
        <v>195</v>
      </c>
      <c r="B114" s="2" t="s">
        <v>184</v>
      </c>
      <c r="C114" s="3">
        <v>0</v>
      </c>
      <c r="D114" s="4">
        <v>7314</v>
      </c>
      <c r="E114" s="5">
        <v>0</v>
      </c>
    </row>
    <row r="115" spans="1:5" ht="27" customHeight="1" x14ac:dyDescent="0.25">
      <c r="A115" s="1" t="s">
        <v>195</v>
      </c>
      <c r="B115" s="2" t="s">
        <v>164</v>
      </c>
      <c r="C115" s="3">
        <v>218</v>
      </c>
      <c r="D115" s="4">
        <v>218</v>
      </c>
      <c r="E115" s="5">
        <v>218</v>
      </c>
    </row>
    <row r="116" spans="1:5" ht="26.25" customHeight="1" x14ac:dyDescent="0.25">
      <c r="A116" s="1" t="s">
        <v>195</v>
      </c>
      <c r="B116" s="2" t="s">
        <v>165</v>
      </c>
      <c r="C116" s="3">
        <v>0</v>
      </c>
      <c r="D116" s="4">
        <v>7393.5</v>
      </c>
      <c r="E116" s="5">
        <v>0</v>
      </c>
    </row>
    <row r="117" spans="1:5" ht="50.25" customHeight="1" x14ac:dyDescent="0.25">
      <c r="A117" s="1" t="s">
        <v>195</v>
      </c>
      <c r="B117" s="2" t="s">
        <v>166</v>
      </c>
      <c r="C117" s="3">
        <v>26862</v>
      </c>
      <c r="D117" s="4">
        <v>0</v>
      </c>
      <c r="E117" s="5">
        <v>0</v>
      </c>
    </row>
    <row r="118" spans="1:5" ht="48.75" customHeight="1" x14ac:dyDescent="0.25">
      <c r="A118" s="1" t="s">
        <v>195</v>
      </c>
      <c r="B118" s="2" t="s">
        <v>167</v>
      </c>
      <c r="C118" s="3">
        <v>49814</v>
      </c>
      <c r="D118" s="4">
        <v>0</v>
      </c>
      <c r="E118" s="5">
        <v>0</v>
      </c>
    </row>
    <row r="119" spans="1:5" ht="25.5" customHeight="1" x14ac:dyDescent="0.25">
      <c r="A119" s="1" t="s">
        <v>195</v>
      </c>
      <c r="B119" s="2" t="s">
        <v>168</v>
      </c>
      <c r="C119" s="3">
        <v>60000</v>
      </c>
      <c r="D119" s="4">
        <v>104358</v>
      </c>
      <c r="E119" s="5">
        <v>106471</v>
      </c>
    </row>
    <row r="120" spans="1:5" ht="45" customHeight="1" x14ac:dyDescent="0.25">
      <c r="A120" s="1" t="s">
        <v>195</v>
      </c>
      <c r="B120" s="2" t="s">
        <v>241</v>
      </c>
      <c r="C120" s="3">
        <v>16897</v>
      </c>
      <c r="D120" s="4">
        <v>0</v>
      </c>
      <c r="E120" s="5">
        <v>0</v>
      </c>
    </row>
    <row r="121" spans="1:5" ht="24" customHeight="1" x14ac:dyDescent="0.25">
      <c r="A121" s="1" t="s">
        <v>195</v>
      </c>
      <c r="B121" s="2" t="s">
        <v>169</v>
      </c>
      <c r="C121" s="3">
        <v>2347</v>
      </c>
      <c r="D121" s="4">
        <v>0</v>
      </c>
      <c r="E121" s="5">
        <v>0</v>
      </c>
    </row>
    <row r="122" spans="1:5" ht="61.5" customHeight="1" x14ac:dyDescent="0.25">
      <c r="A122" s="1" t="s">
        <v>195</v>
      </c>
      <c r="B122" s="2" t="s">
        <v>185</v>
      </c>
      <c r="C122" s="3">
        <v>1538</v>
      </c>
      <c r="D122" s="4">
        <v>0</v>
      </c>
      <c r="E122" s="5">
        <v>0</v>
      </c>
    </row>
    <row r="123" spans="1:5" ht="77.25" customHeight="1" x14ac:dyDescent="0.25">
      <c r="A123" s="1" t="s">
        <v>195</v>
      </c>
      <c r="B123" s="7" t="s">
        <v>242</v>
      </c>
      <c r="C123" s="3">
        <v>1221</v>
      </c>
      <c r="D123" s="8">
        <v>0</v>
      </c>
      <c r="E123" s="5">
        <v>0</v>
      </c>
    </row>
    <row r="124" spans="1:5" ht="17.25" customHeight="1" x14ac:dyDescent="0.25">
      <c r="A124" s="1" t="s">
        <v>195</v>
      </c>
      <c r="B124" s="7" t="s">
        <v>170</v>
      </c>
      <c r="C124" s="3">
        <v>8637.98</v>
      </c>
      <c r="D124" s="8">
        <v>1087.56</v>
      </c>
      <c r="E124" s="5">
        <v>0</v>
      </c>
    </row>
    <row r="125" spans="1:5" ht="27.75" customHeight="1" x14ac:dyDescent="0.25">
      <c r="A125" s="1" t="s">
        <v>195</v>
      </c>
      <c r="B125" s="7" t="s">
        <v>171</v>
      </c>
      <c r="C125" s="3">
        <v>0</v>
      </c>
      <c r="D125" s="8">
        <v>20991.64</v>
      </c>
      <c r="E125" s="5">
        <v>0</v>
      </c>
    </row>
    <row r="126" spans="1:5" ht="28.5" customHeight="1" x14ac:dyDescent="0.25">
      <c r="A126" s="1" t="s">
        <v>195</v>
      </c>
      <c r="B126" s="7" t="s">
        <v>186</v>
      </c>
      <c r="C126" s="3">
        <v>0</v>
      </c>
      <c r="D126" s="8">
        <v>14339.74</v>
      </c>
      <c r="E126" s="5">
        <v>240946</v>
      </c>
    </row>
    <row r="127" spans="1:5" ht="36" customHeight="1" x14ac:dyDescent="0.25">
      <c r="A127" s="1" t="s">
        <v>195</v>
      </c>
      <c r="B127" s="7" t="s">
        <v>193</v>
      </c>
      <c r="C127" s="3">
        <v>340771.06</v>
      </c>
      <c r="D127" s="8">
        <v>0</v>
      </c>
      <c r="E127" s="5">
        <v>0</v>
      </c>
    </row>
    <row r="128" spans="1:5" ht="56.25" customHeight="1" x14ac:dyDescent="0.25">
      <c r="A128" s="1" t="s">
        <v>195</v>
      </c>
      <c r="B128" s="7" t="s">
        <v>187</v>
      </c>
      <c r="C128" s="3">
        <v>1373</v>
      </c>
      <c r="D128" s="8">
        <v>1373</v>
      </c>
      <c r="E128" s="5">
        <v>1373</v>
      </c>
    </row>
    <row r="129" spans="1:5" ht="39.75" customHeight="1" x14ac:dyDescent="0.25">
      <c r="A129" s="1" t="s">
        <v>195</v>
      </c>
      <c r="B129" s="7" t="s">
        <v>172</v>
      </c>
      <c r="C129" s="3">
        <v>627</v>
      </c>
      <c r="D129" s="8">
        <v>652</v>
      </c>
      <c r="E129" s="5">
        <v>678</v>
      </c>
    </row>
    <row r="130" spans="1:5" ht="26.25" customHeight="1" x14ac:dyDescent="0.25">
      <c r="A130" s="1" t="s">
        <v>195</v>
      </c>
      <c r="B130" s="7" t="s">
        <v>173</v>
      </c>
      <c r="C130" s="3">
        <v>6942</v>
      </c>
      <c r="D130" s="8">
        <v>6942</v>
      </c>
      <c r="E130" s="5">
        <v>6942</v>
      </c>
    </row>
    <row r="131" spans="1:5" ht="51" customHeight="1" x14ac:dyDescent="0.25">
      <c r="A131" s="1" t="s">
        <v>195</v>
      </c>
      <c r="B131" s="7" t="s">
        <v>188</v>
      </c>
      <c r="C131" s="3">
        <v>813</v>
      </c>
      <c r="D131" s="8">
        <v>843</v>
      </c>
      <c r="E131" s="5">
        <v>2625</v>
      </c>
    </row>
    <row r="132" spans="1:5" ht="48.75" customHeight="1" x14ac:dyDescent="0.25">
      <c r="A132" s="1" t="s">
        <v>195</v>
      </c>
      <c r="B132" s="7" t="s">
        <v>174</v>
      </c>
      <c r="C132" s="3">
        <v>407</v>
      </c>
      <c r="D132" s="8">
        <v>408</v>
      </c>
      <c r="E132" s="5">
        <v>415</v>
      </c>
    </row>
    <row r="133" spans="1:5" ht="30.75" customHeight="1" x14ac:dyDescent="0.25">
      <c r="A133" s="1" t="s">
        <v>195</v>
      </c>
      <c r="B133" s="2" t="s">
        <v>175</v>
      </c>
      <c r="C133" s="3">
        <v>2512</v>
      </c>
      <c r="D133" s="4">
        <v>4313</v>
      </c>
      <c r="E133" s="5">
        <v>8306</v>
      </c>
    </row>
    <row r="134" spans="1:5" ht="36.75" customHeight="1" x14ac:dyDescent="0.25">
      <c r="A134" s="1" t="s">
        <v>195</v>
      </c>
      <c r="B134" s="2" t="s">
        <v>176</v>
      </c>
      <c r="C134" s="3">
        <v>0</v>
      </c>
      <c r="D134" s="4">
        <v>15183</v>
      </c>
      <c r="E134" s="5">
        <v>36408</v>
      </c>
    </row>
    <row r="135" spans="1:5" ht="28.5" customHeight="1" x14ac:dyDescent="0.25">
      <c r="A135" s="1" t="s">
        <v>195</v>
      </c>
      <c r="B135" s="2" t="s">
        <v>220</v>
      </c>
      <c r="C135" s="3">
        <v>5542.9290000000001</v>
      </c>
      <c r="D135" s="4">
        <v>0</v>
      </c>
      <c r="E135" s="5">
        <v>3136.0439999999999</v>
      </c>
    </row>
    <row r="136" spans="1:5" ht="28.5" customHeight="1" x14ac:dyDescent="0.25">
      <c r="A136" s="1" t="s">
        <v>195</v>
      </c>
      <c r="B136" s="2" t="s">
        <v>238</v>
      </c>
      <c r="C136" s="3">
        <v>37600.35</v>
      </c>
      <c r="D136" s="8">
        <v>0</v>
      </c>
      <c r="E136" s="5">
        <v>0</v>
      </c>
    </row>
    <row r="137" spans="1:5" ht="28.5" customHeight="1" x14ac:dyDescent="0.25">
      <c r="A137" s="1" t="s">
        <v>195</v>
      </c>
      <c r="B137" s="2" t="s">
        <v>243</v>
      </c>
      <c r="C137" s="3">
        <v>13000</v>
      </c>
      <c r="D137" s="8">
        <v>0</v>
      </c>
      <c r="E137" s="5">
        <v>0</v>
      </c>
    </row>
    <row r="138" spans="1:5" ht="41.25" customHeight="1" x14ac:dyDescent="0.25">
      <c r="A138" s="1" t="s">
        <v>195</v>
      </c>
      <c r="B138" s="2" t="s">
        <v>244</v>
      </c>
      <c r="C138" s="3">
        <v>24379</v>
      </c>
      <c r="D138" s="8">
        <v>0</v>
      </c>
      <c r="E138" s="5">
        <v>0</v>
      </c>
    </row>
    <row r="139" spans="1:5" ht="41.25" customHeight="1" x14ac:dyDescent="0.25">
      <c r="A139" s="1" t="s">
        <v>195</v>
      </c>
      <c r="B139" s="2" t="s">
        <v>254</v>
      </c>
      <c r="C139" s="3">
        <v>1288.1300000000001</v>
      </c>
      <c r="D139" s="8">
        <v>0</v>
      </c>
      <c r="E139" s="5">
        <v>0</v>
      </c>
    </row>
    <row r="140" spans="1:5" ht="41.25" customHeight="1" x14ac:dyDescent="0.25">
      <c r="A140" s="1" t="s">
        <v>195</v>
      </c>
      <c r="B140" s="2" t="s">
        <v>255</v>
      </c>
      <c r="C140" s="3">
        <v>5828.45</v>
      </c>
      <c r="D140" s="8">
        <v>0</v>
      </c>
      <c r="E140" s="5">
        <v>0</v>
      </c>
    </row>
    <row r="141" spans="1:5" ht="23.25" customHeight="1" x14ac:dyDescent="0.25">
      <c r="A141" s="11" t="s">
        <v>155</v>
      </c>
      <c r="B141" s="12" t="s">
        <v>156</v>
      </c>
      <c r="C141" s="13">
        <f>SUM(C142:C155)+C156</f>
        <v>2092045</v>
      </c>
      <c r="D141" s="13">
        <f>SUM(D142:D155)+D156</f>
        <v>2134429</v>
      </c>
      <c r="E141" s="28">
        <f>SUM(E142:E155)+E156</f>
        <v>2136519</v>
      </c>
    </row>
    <row r="142" spans="1:5" ht="25.5" customHeight="1" x14ac:dyDescent="0.25">
      <c r="A142" s="1" t="s">
        <v>207</v>
      </c>
      <c r="B142" s="2" t="s">
        <v>208</v>
      </c>
      <c r="C142" s="3">
        <v>65292</v>
      </c>
      <c r="D142" s="4">
        <v>69662</v>
      </c>
      <c r="E142" s="5">
        <v>72320</v>
      </c>
    </row>
    <row r="143" spans="1:5" ht="45.75" customHeight="1" x14ac:dyDescent="0.25">
      <c r="A143" s="1" t="s">
        <v>209</v>
      </c>
      <c r="B143" s="2" t="s">
        <v>229</v>
      </c>
      <c r="C143" s="3">
        <v>969</v>
      </c>
      <c r="D143" s="4">
        <v>970</v>
      </c>
      <c r="E143" s="5">
        <v>976</v>
      </c>
    </row>
    <row r="144" spans="1:5" ht="36" x14ac:dyDescent="0.25">
      <c r="A144" s="1" t="s">
        <v>209</v>
      </c>
      <c r="B144" s="2" t="s">
        <v>230</v>
      </c>
      <c r="C144" s="3">
        <v>6491</v>
      </c>
      <c r="D144" s="4">
        <v>6491</v>
      </c>
      <c r="E144" s="5">
        <v>6491</v>
      </c>
    </row>
    <row r="145" spans="1:5" ht="29.25" customHeight="1" x14ac:dyDescent="0.25">
      <c r="A145" s="1" t="s">
        <v>209</v>
      </c>
      <c r="B145" s="2" t="s">
        <v>247</v>
      </c>
      <c r="C145" s="3">
        <v>1518</v>
      </c>
      <c r="D145" s="4">
        <v>1518</v>
      </c>
      <c r="E145" s="5">
        <v>1518</v>
      </c>
    </row>
    <row r="146" spans="1:5" ht="23.25" customHeight="1" x14ac:dyDescent="0.25">
      <c r="A146" s="1" t="s">
        <v>209</v>
      </c>
      <c r="B146" s="2" t="s">
        <v>231</v>
      </c>
      <c r="C146" s="3">
        <v>632</v>
      </c>
      <c r="D146" s="4">
        <v>632</v>
      </c>
      <c r="E146" s="5">
        <v>632</v>
      </c>
    </row>
    <row r="147" spans="1:5" ht="36" x14ac:dyDescent="0.25">
      <c r="A147" s="1" t="s">
        <v>209</v>
      </c>
      <c r="B147" s="2" t="s">
        <v>232</v>
      </c>
      <c r="C147" s="3">
        <v>85</v>
      </c>
      <c r="D147" s="4">
        <v>85</v>
      </c>
      <c r="E147" s="5">
        <v>85</v>
      </c>
    </row>
    <row r="148" spans="1:5" ht="60" x14ac:dyDescent="0.25">
      <c r="A148" s="1" t="s">
        <v>209</v>
      </c>
      <c r="B148" s="2" t="s">
        <v>233</v>
      </c>
      <c r="C148" s="3">
        <v>39029</v>
      </c>
      <c r="D148" s="4">
        <v>0</v>
      </c>
      <c r="E148" s="5">
        <v>0</v>
      </c>
    </row>
    <row r="149" spans="1:5" ht="96" x14ac:dyDescent="0.25">
      <c r="A149" s="1" t="s">
        <v>209</v>
      </c>
      <c r="B149" s="2" t="s">
        <v>248</v>
      </c>
      <c r="C149" s="3">
        <v>19903</v>
      </c>
      <c r="D149" s="4">
        <v>49001</v>
      </c>
      <c r="E149" s="5">
        <v>49001</v>
      </c>
    </row>
    <row r="150" spans="1:5" ht="43.5" customHeight="1" x14ac:dyDescent="0.25">
      <c r="A150" s="1" t="s">
        <v>210</v>
      </c>
      <c r="B150" s="2" t="s">
        <v>214</v>
      </c>
      <c r="C150" s="3">
        <v>46820</v>
      </c>
      <c r="D150" s="4">
        <v>55767</v>
      </c>
      <c r="E150" s="5">
        <v>55767</v>
      </c>
    </row>
    <row r="151" spans="1:5" ht="39.75" customHeight="1" x14ac:dyDescent="0.25">
      <c r="A151" s="1" t="s">
        <v>211</v>
      </c>
      <c r="B151" s="2" t="s">
        <v>215</v>
      </c>
      <c r="C151" s="3">
        <v>11468</v>
      </c>
      <c r="D151" s="4">
        <v>13761</v>
      </c>
      <c r="E151" s="5">
        <v>11468</v>
      </c>
    </row>
    <row r="152" spans="1:5" ht="23.25" customHeight="1" x14ac:dyDescent="0.25">
      <c r="A152" s="1" t="s">
        <v>212</v>
      </c>
      <c r="B152" s="2" t="s">
        <v>216</v>
      </c>
      <c r="C152" s="3">
        <v>9923</v>
      </c>
      <c r="D152" s="4">
        <v>10056</v>
      </c>
      <c r="E152" s="5">
        <v>10547</v>
      </c>
    </row>
    <row r="153" spans="1:5" ht="34.5" customHeight="1" x14ac:dyDescent="0.25">
      <c r="A153" s="1" t="s">
        <v>213</v>
      </c>
      <c r="B153" s="2" t="s">
        <v>217</v>
      </c>
      <c r="C153" s="3">
        <v>3</v>
      </c>
      <c r="D153" s="4">
        <v>4</v>
      </c>
      <c r="E153" s="5">
        <v>1232</v>
      </c>
    </row>
    <row r="154" spans="1:5" ht="34.5" customHeight="1" x14ac:dyDescent="0.25">
      <c r="A154" s="1" t="s">
        <v>250</v>
      </c>
      <c r="B154" s="2" t="s">
        <v>249</v>
      </c>
      <c r="C154" s="3">
        <v>17056</v>
      </c>
      <c r="D154" s="4">
        <v>51169</v>
      </c>
      <c r="E154" s="5">
        <v>51169</v>
      </c>
    </row>
    <row r="155" spans="1:5" ht="28.5" customHeight="1" x14ac:dyDescent="0.25">
      <c r="A155" s="1" t="s">
        <v>222</v>
      </c>
      <c r="B155" s="2" t="s">
        <v>221</v>
      </c>
      <c r="C155" s="3">
        <v>1720</v>
      </c>
      <c r="D155" s="4">
        <v>0</v>
      </c>
      <c r="E155" s="5">
        <v>0</v>
      </c>
    </row>
    <row r="156" spans="1:5" ht="22.5" customHeight="1" x14ac:dyDescent="0.25">
      <c r="A156" s="11" t="s">
        <v>157</v>
      </c>
      <c r="B156" s="12" t="s">
        <v>158</v>
      </c>
      <c r="C156" s="13">
        <f>SUM(C157:C164)</f>
        <v>1871136</v>
      </c>
      <c r="D156" s="13">
        <f t="shared" ref="D156:E156" si="38">SUM(D157:D164)</f>
        <v>1875313</v>
      </c>
      <c r="E156" s="28">
        <f t="shared" si="38"/>
        <v>1875313</v>
      </c>
    </row>
    <row r="157" spans="1:5" ht="99" customHeight="1" x14ac:dyDescent="0.25">
      <c r="A157" s="1" t="s">
        <v>196</v>
      </c>
      <c r="B157" s="2" t="s">
        <v>194</v>
      </c>
      <c r="C157" s="3">
        <v>238</v>
      </c>
      <c r="D157" s="4">
        <v>238</v>
      </c>
      <c r="E157" s="5">
        <v>238</v>
      </c>
    </row>
    <row r="158" spans="1:5" ht="86.25" customHeight="1" x14ac:dyDescent="0.25">
      <c r="A158" s="1" t="s">
        <v>196</v>
      </c>
      <c r="B158" s="2" t="s">
        <v>189</v>
      </c>
      <c r="C158" s="3">
        <v>474</v>
      </c>
      <c r="D158" s="4">
        <v>474</v>
      </c>
      <c r="E158" s="5">
        <v>474</v>
      </c>
    </row>
    <row r="159" spans="1:5" ht="56.25" customHeight="1" x14ac:dyDescent="0.25">
      <c r="A159" s="1" t="s">
        <v>196</v>
      </c>
      <c r="B159" s="2" t="s">
        <v>190</v>
      </c>
      <c r="C159" s="3">
        <v>1959</v>
      </c>
      <c r="D159" s="4">
        <v>1959</v>
      </c>
      <c r="E159" s="5">
        <v>1959</v>
      </c>
    </row>
    <row r="160" spans="1:5" ht="24.75" customHeight="1" x14ac:dyDescent="0.25">
      <c r="A160" s="1" t="s">
        <v>196</v>
      </c>
      <c r="B160" s="2" t="s">
        <v>177</v>
      </c>
      <c r="C160" s="3">
        <v>4077</v>
      </c>
      <c r="D160" s="4">
        <v>0</v>
      </c>
      <c r="E160" s="5">
        <v>0</v>
      </c>
    </row>
    <row r="161" spans="1:5" ht="89.25" customHeight="1" x14ac:dyDescent="0.25">
      <c r="A161" s="1" t="s">
        <v>196</v>
      </c>
      <c r="B161" s="2" t="s">
        <v>178</v>
      </c>
      <c r="C161" s="3">
        <v>11033</v>
      </c>
      <c r="D161" s="4">
        <v>10456</v>
      </c>
      <c r="E161" s="5">
        <v>10456</v>
      </c>
    </row>
    <row r="162" spans="1:5" ht="102.75" customHeight="1" x14ac:dyDescent="0.25">
      <c r="A162" s="1" t="s">
        <v>196</v>
      </c>
      <c r="B162" s="2" t="s">
        <v>179</v>
      </c>
      <c r="C162" s="3">
        <v>1166021</v>
      </c>
      <c r="D162" s="4">
        <v>1168610</v>
      </c>
      <c r="E162" s="5">
        <v>1168610</v>
      </c>
    </row>
    <row r="163" spans="1:5" ht="63" customHeight="1" x14ac:dyDescent="0.25">
      <c r="A163" s="1" t="s">
        <v>196</v>
      </c>
      <c r="B163" s="2" t="s">
        <v>180</v>
      </c>
      <c r="C163" s="3">
        <v>1854</v>
      </c>
      <c r="D163" s="4">
        <v>1854</v>
      </c>
      <c r="E163" s="5">
        <v>1854</v>
      </c>
    </row>
    <row r="164" spans="1:5" ht="74.25" customHeight="1" x14ac:dyDescent="0.25">
      <c r="A164" s="1" t="s">
        <v>196</v>
      </c>
      <c r="B164" s="2" t="s">
        <v>181</v>
      </c>
      <c r="C164" s="3">
        <v>685480</v>
      </c>
      <c r="D164" s="4">
        <v>691722</v>
      </c>
      <c r="E164" s="5">
        <v>691722</v>
      </c>
    </row>
    <row r="165" spans="1:5" ht="24.75" customHeight="1" x14ac:dyDescent="0.25">
      <c r="A165" s="11" t="s">
        <v>159</v>
      </c>
      <c r="B165" s="12" t="s">
        <v>160</v>
      </c>
      <c r="C165" s="13">
        <f>SUM(C166:C168)</f>
        <v>81036.7</v>
      </c>
      <c r="D165" s="13">
        <f t="shared" ref="D165:E165" si="39">SUM(D166:D168)</f>
        <v>0</v>
      </c>
      <c r="E165" s="28">
        <f t="shared" si="39"/>
        <v>1000</v>
      </c>
    </row>
    <row r="166" spans="1:5" ht="36" x14ac:dyDescent="0.25">
      <c r="A166" s="1" t="s">
        <v>219</v>
      </c>
      <c r="B166" s="2" t="s">
        <v>251</v>
      </c>
      <c r="C166" s="3">
        <v>0</v>
      </c>
      <c r="D166" s="4">
        <v>0</v>
      </c>
      <c r="E166" s="5">
        <v>1000</v>
      </c>
    </row>
    <row r="167" spans="1:5" ht="48" x14ac:dyDescent="0.25">
      <c r="A167" s="1" t="s">
        <v>219</v>
      </c>
      <c r="B167" s="2" t="s">
        <v>252</v>
      </c>
      <c r="C167" s="3">
        <v>80000</v>
      </c>
      <c r="D167" s="4">
        <v>0</v>
      </c>
      <c r="E167" s="5">
        <v>0</v>
      </c>
    </row>
    <row r="168" spans="1:5" ht="48.75" thickBot="1" x14ac:dyDescent="0.3">
      <c r="A168" s="1" t="s">
        <v>219</v>
      </c>
      <c r="B168" s="32" t="s">
        <v>253</v>
      </c>
      <c r="C168" s="3">
        <v>1036.7</v>
      </c>
      <c r="D168" s="4">
        <v>0</v>
      </c>
      <c r="E168" s="5">
        <v>0</v>
      </c>
    </row>
    <row r="169" spans="1:5" ht="15" customHeight="1" thickBot="1" x14ac:dyDescent="0.3">
      <c r="A169" s="43" t="s">
        <v>161</v>
      </c>
      <c r="B169" s="44"/>
      <c r="C169" s="33">
        <f>C7+C93</f>
        <v>6492096.9340000004</v>
      </c>
      <c r="D169" s="33">
        <f>D7+D93</f>
        <v>5516082.3599999994</v>
      </c>
      <c r="E169" s="34">
        <f>E7+E93</f>
        <v>5772006.7299999995</v>
      </c>
    </row>
    <row r="170" spans="1:5" x14ac:dyDescent="0.25">
      <c r="A170" s="35"/>
      <c r="B170" s="35"/>
      <c r="C170" s="35"/>
      <c r="D170" s="35"/>
      <c r="E170" s="35"/>
    </row>
    <row r="171" spans="1:5" x14ac:dyDescent="0.25">
      <c r="A171" s="36"/>
    </row>
    <row r="172" spans="1:5" ht="15" customHeight="1" x14ac:dyDescent="0.25">
      <c r="A172" s="42"/>
      <c r="B172" s="42"/>
      <c r="C172" s="37"/>
    </row>
  </sheetData>
  <mergeCells count="9">
    <mergeCell ref="D4:E4"/>
    <mergeCell ref="A2:E2"/>
    <mergeCell ref="A3:E3"/>
    <mergeCell ref="D1:E1"/>
    <mergeCell ref="A172:B172"/>
    <mergeCell ref="A169:B169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2020-08-25T09:19:42Z</cp:lastPrinted>
  <dcterms:created xsi:type="dcterms:W3CDTF">2019-11-01T08:25:04Z</dcterms:created>
  <dcterms:modified xsi:type="dcterms:W3CDTF">2020-11-06T07:11:09Z</dcterms:modified>
</cp:coreProperties>
</file>