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7" sheetId="1" r:id="rId1"/>
  </sheets>
  <definedNames/>
  <calcPr fullCalcOnLoad="1"/>
</workbook>
</file>

<file path=xl/sharedStrings.xml><?xml version="1.0" encoding="utf-8"?>
<sst xmlns="http://schemas.openxmlformats.org/spreadsheetml/2006/main" count="1635" uniqueCount="819">
  <si>
    <t>Осуществление полномочий по первичному воинскому учету на территориях, где отсутствуют военные комиссариаты, за счет средств, перечисляемых из федерального бюджета</t>
  </si>
  <si>
    <t>11 7 01 51180</t>
  </si>
  <si>
    <t>Мероприятия по обеспечению мобилизационной готовности экономики</t>
  </si>
  <si>
    <t>11 7 01 09010</t>
  </si>
  <si>
    <t>11 7 01 09000</t>
  </si>
  <si>
    <t>Основное мероприятие "Создание условий для эффективной деятельности прочих муниципальных организаций, подведомственных Управлению образования городского округа Электросталь"</t>
  </si>
  <si>
    <t>Основное мероприятие "Создание условий для реализации полномочий органов местного самоуправления в сфере образования"</t>
  </si>
  <si>
    <t>11 5 01 00000</t>
  </si>
  <si>
    <t>11 5 01 00990</t>
  </si>
  <si>
    <t>11 5 01 04000</t>
  </si>
  <si>
    <t>11 5 00 00000</t>
  </si>
  <si>
    <t>11 6 00 00000</t>
  </si>
  <si>
    <t>11 0 00 00000</t>
  </si>
  <si>
    <t>10 0 04 00000</t>
  </si>
  <si>
    <t>10 0 04 04000</t>
  </si>
  <si>
    <t>11 6 04 00000</t>
  </si>
  <si>
    <t>11 5 01 92030</t>
  </si>
  <si>
    <t>11 5 03 00000</t>
  </si>
  <si>
    <t>11 5 03 92030</t>
  </si>
  <si>
    <t xml:space="preserve">Наименования </t>
  </si>
  <si>
    <t>ЦСР</t>
  </si>
  <si>
    <t>ВР</t>
  </si>
  <si>
    <t>к решению Совета депутатов</t>
  </si>
  <si>
    <t>городского округа Электросталь</t>
  </si>
  <si>
    <t>Московской области</t>
  </si>
  <si>
    <t>Подпрограмма  "Дошкольное образование"</t>
  </si>
  <si>
    <t>Субсидии некоммерческим организациям (за исключением государственных (муниципальных) учреждений)</t>
  </si>
  <si>
    <t>Обеспечение деятельности подведомственных учреждений</t>
  </si>
  <si>
    <t>Субсидии бюджетным учреждениям</t>
  </si>
  <si>
    <t>Субсидии автономным учреждениям</t>
  </si>
  <si>
    <t>Бюджетные инвестиции</t>
  </si>
  <si>
    <t>Подпрограмма  "Общее образование"</t>
  </si>
  <si>
    <t>Подпрограмма  "Дополнительное образование, воспитание и психолого-социальное сопровождение детей"</t>
  </si>
  <si>
    <t>Иные закупки товаров, работ и услуг для обеспечения государственных (муниципальных) нужд</t>
  </si>
  <si>
    <t>Переподготовка и повышение квалификации</t>
  </si>
  <si>
    <t>Мероприятия в области образования</t>
  </si>
  <si>
    <t>Стипендии</t>
  </si>
  <si>
    <t>Подпрограмма  "Обеспечивающая подпрограмма"</t>
  </si>
  <si>
    <t>Центральный аппарат</t>
  </si>
  <si>
    <t>Расходы на выплаты персоналу государственных (муниципальных) органов</t>
  </si>
  <si>
    <t>Уплата налогов, сборов и иных платежей</t>
  </si>
  <si>
    <t>630</t>
  </si>
  <si>
    <t>610</t>
  </si>
  <si>
    <t>620</t>
  </si>
  <si>
    <t>410</t>
  </si>
  <si>
    <t>240</t>
  </si>
  <si>
    <t xml:space="preserve">Пенсия  за выслугу лет лицам, замещавшим государственные должности Московской области, государственным служащим Московской области, государственным гражданским служащим Московской  области и  лицам, замещавшими должности в органах государственной власти  </t>
  </si>
  <si>
    <t>Социальные выплаты гражданам, кроме публичных нормативных социальных выплат</t>
  </si>
  <si>
    <t>Оказание других видов социальной помощи</t>
  </si>
  <si>
    <t>Иные выплаты населению</t>
  </si>
  <si>
    <t>Публичные нормативные социальные выплаты гражданам</t>
  </si>
  <si>
    <t>310</t>
  </si>
  <si>
    <t>тыс.руб.</t>
  </si>
  <si>
    <t xml:space="preserve">Создание безбарьерной среды </t>
  </si>
  <si>
    <t>Основное мероприятие"Создание условий для выполнения иных функций в сфере земельно-имущественных отношений, связанных с реализацией вопросов местного значения городского округа Электросталь"</t>
  </si>
  <si>
    <t>Софинансирование расходов по обеспечению современными аппаратно-программными комплексами общеобразовательных организаций в Московской области</t>
  </si>
  <si>
    <t>Подпрограмма "Физкультурно-массовая и спортивная работа"</t>
  </si>
  <si>
    <t>Социальное обеспечение и иные выплаты населению</t>
  </si>
  <si>
    <t>Расходы на выплаты персоналу в целях обеспечения выполнения функций государственными (муниципальными)органами, казенными учреждениями, органами управления государственными внебюджетными фондами</t>
  </si>
  <si>
    <t>Закупка товаров, работ и услуг для обеспечения государственных (муниципальных) нужд</t>
  </si>
  <si>
    <t>Иные бюджетные ассигнования</t>
  </si>
  <si>
    <t>Капитальные вложения в объекты государственной (муниципальной) собственности</t>
  </si>
  <si>
    <t>Предоставление субсидий бюджетным, автономным учреждениям и иным некоммерческим организациям</t>
  </si>
  <si>
    <t>Обеспечение жилыми помещениями  детей-сирот и детей ,оставшихся без попечения родителей , а также лиц из их числа по договорам найма специализированных жилых помещений</t>
  </si>
  <si>
    <t>13 3 01 10090</t>
  </si>
  <si>
    <t>05 1 03 10030</t>
  </si>
  <si>
    <t>05 4 00 00000</t>
  </si>
  <si>
    <t>05 4 01 00000</t>
  </si>
  <si>
    <t>05 4 01 00990</t>
  </si>
  <si>
    <t>05 4 02 00000</t>
  </si>
  <si>
    <t>05 4 02 04000</t>
  </si>
  <si>
    <t>05 4 02 09000</t>
  </si>
  <si>
    <t>Подпрограмма "Ремонт муниципальных автомобильных дорог  в  городском округе Электросталь Московской области "</t>
  </si>
  <si>
    <t>Подпрограмма "Содержание и ремонт дворовых территорий и проездов к дворовым территориям   в  городском округе Электросталь Московской области "</t>
  </si>
  <si>
    <t>Основное мероприятие «Создание условий для безопасного движения транспортных средств и пешеходов.Содержание и управление дорожным хозяйством»</t>
  </si>
  <si>
    <t>Подпрограмма "Социальная ипотека"</t>
  </si>
  <si>
    <t>Развитие и поддержка малого и среднего предпринимательства в городском округе Электросталь Московской области</t>
  </si>
  <si>
    <t>03 0 03 10050</t>
  </si>
  <si>
    <t>Обслуживание государственного (муниципального) долга</t>
  </si>
  <si>
    <t>100</t>
  </si>
  <si>
    <t xml:space="preserve">Субсидии автономным учреждениям </t>
  </si>
  <si>
    <t>Мероприятия в области  спорта и физической культуры</t>
  </si>
  <si>
    <t>Иные закупки товаров,работ и услуг для обеспечения государственных (муниципальных) нужд</t>
  </si>
  <si>
    <t>340</t>
  </si>
  <si>
    <t>Подпрограмма "Подготовка спортивного резерва, спортивное  совершенствование спортсменов"</t>
  </si>
  <si>
    <t>Уплата налогов,сборов и иных платежей</t>
  </si>
  <si>
    <t>120</t>
  </si>
  <si>
    <t>850</t>
  </si>
  <si>
    <t>Расходы на обеспечение функций органов местного самоуправления</t>
  </si>
  <si>
    <t>Софинансирование расходов на государственную поддержку частных дошкольных образовательных организаций в Московской области с целью возмещения расходов на присмотр и уход, содержание имущества и арендную плату за использование помещений</t>
  </si>
  <si>
    <t>Мероприятия в сфере культуры, кинематографии, средств массовой информации</t>
  </si>
  <si>
    <t>Проведение мероприятий для детей и молодежи</t>
  </si>
  <si>
    <t>Оценка недвижимости, признание прав и регулирование отношений по государственной и муниципальной собственности</t>
  </si>
  <si>
    <t>Содержание и управление дорожным хозяйством</t>
  </si>
  <si>
    <t>Мероприятия по землеустройству и землепользованию</t>
  </si>
  <si>
    <t xml:space="preserve">Мероприятия в области жилищного хозяйства </t>
  </si>
  <si>
    <t>Прочие мероприятия по благоустройству городских округов и поселений</t>
  </si>
  <si>
    <t>320</t>
  </si>
  <si>
    <t>Взносы на капитальный ремонт общего имущества в многоквартирных домах</t>
  </si>
  <si>
    <t>Предупреждение и ликвидация последствий чрезвычайных ситуаций и стихийных бедствий природного и техногенного характера</t>
  </si>
  <si>
    <t xml:space="preserve">Мероприятия  в области коммунального хозяйства </t>
  </si>
  <si>
    <t>Исполнение судебных актов</t>
  </si>
  <si>
    <t>Расходы на выплаты персоналу казенных учреждений</t>
  </si>
  <si>
    <t>Обеспечение предоставления гражданам субсидий на оплату жилого помещения и коммунальных услуг</t>
  </si>
  <si>
    <t>110</t>
  </si>
  <si>
    <t>Озеленение</t>
  </si>
  <si>
    <t>Природоохранные мероприятия</t>
  </si>
  <si>
    <t>Основное мероприятие "Обеспечение функций муниципальных учреждений дополнительного образования в сфере культуры и искусств"</t>
  </si>
  <si>
    <t>Муниципальная программа "Развитие и функционирование дорожного комплекса в  городском округе Электросталь Московской области" на  2017-2021 годы</t>
  </si>
  <si>
    <t>Оплата жилищно-коммунальных услуг отдельным категориям граждан</t>
  </si>
  <si>
    <t>Расходы  на организацию временного трудоустройства несовершеннолетних в возрасте от 14 до 18 лет</t>
  </si>
  <si>
    <t>Предоставление гражданам субсидий на оплату жилого помещения и коммунальных услуг иным категориям граждан</t>
  </si>
  <si>
    <t>Подпрограмма "Развитие архивного дела"</t>
  </si>
  <si>
    <t>Подготовка населения и организаций к действиям в чрезвычайной ситуации в мирное и военное время</t>
  </si>
  <si>
    <t>Подпрограмма "Снижение рисков и смягчение последствий чрезвычайных ситуаций природного и техногенного характера на территории городского округа Электросталь Московской области"</t>
  </si>
  <si>
    <t>Подпрограмма "Профилактика преступлений и иных правонарушений"</t>
  </si>
  <si>
    <t>Реализация других функций, связанных с обеспечением национальной безопасности и правоохранительной деятельности</t>
  </si>
  <si>
    <t>Подпрограмма "Обеспечение пожарной безопасности на территории городского округа Электросталь Московской области"</t>
  </si>
  <si>
    <t>Отдельные мероприятия в области автомобильного транспорта</t>
  </si>
  <si>
    <t>810</t>
  </si>
  <si>
    <t>Подпрограмма "Охрана окружающей среды на территории городского округа Электросталь Московской области"</t>
  </si>
  <si>
    <t>Подпрограмма  "Обеспечение жильем молодых семей"</t>
  </si>
  <si>
    <t>Процентные платежи по муниципальному долгу</t>
  </si>
  <si>
    <t>Обслуживание муниципального долга</t>
  </si>
  <si>
    <t>730</t>
  </si>
  <si>
    <t xml:space="preserve">Оплата труда работников дошкольных образовательных организаций </t>
  </si>
  <si>
    <t>05 0 00 00000</t>
  </si>
  <si>
    <t>05 1 00 00000</t>
  </si>
  <si>
    <t>Основное мероприятие "Финансовое обеспечение реализации прав граждан на получение общедоступного и бесплатного дошкольного образования"</t>
  </si>
  <si>
    <t>05 1 02 00000</t>
  </si>
  <si>
    <t>Основное мероприятие  "Охрана, восстановление и содержание зеленых насаждений"</t>
  </si>
  <si>
    <t>05 1 02 62110</t>
  </si>
  <si>
    <t>Финансовое обеспечение получения гражданами дошкольного образования в частных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</si>
  <si>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05 1 02 62120</t>
  </si>
  <si>
    <t>05 1 02 00990</t>
  </si>
  <si>
    <t>05 1 02 10240</t>
  </si>
  <si>
    <t>Осуществление государственных полномочий в соответствии с Законом МО №107/2014-ОЗ"О наделении органов местного самоуправления муниципальных образований МО отдельными государственными полномочиями МО"</t>
  </si>
  <si>
    <t>11 5 01 60700</t>
  </si>
  <si>
    <t>Получение услуги по предоставлению видеоизображения с камер видеонаблюдения,подключенных к системе технологического обеспечения региональной общественной безопасности и оперативного управления "Безопасный регион"</t>
  </si>
  <si>
    <t>12 1 01 40030</t>
  </si>
  <si>
    <t>Премии и гранты</t>
  </si>
  <si>
    <t>Основное мероприятие "Обеспечение реализации федерального государственного образовательного стандарта дошкольного образования"</t>
  </si>
  <si>
    <t>05 1 03 00000</t>
  </si>
  <si>
    <t>Работы по обустройству и содержанию детских игровых площадок</t>
  </si>
  <si>
    <t>Государственная поддержка частных дошкольных образовательных организаций в Московской области с целью возмещения расходов на присмотр и уход, содержание имущества и арендную плату за использование помещений</t>
  </si>
  <si>
    <t>05 1 03 62330</t>
  </si>
  <si>
    <t>05 2 00 00000</t>
  </si>
  <si>
    <t>Основное мероприятие "Финансовое обеспечение деятельности муниципальных образовательных организаций"</t>
  </si>
  <si>
    <t>05 2 01 00000</t>
  </si>
  <si>
    <t>05 2 01 00990</t>
  </si>
  <si>
    <t>Расходы на ремонт  автомобильных муниципальных дорог городского округа</t>
  </si>
  <si>
    <t>Расходы на содержание и ремонт дворов, дворовых территорий и проездов к ним</t>
  </si>
  <si>
    <t>Расходы по содержанию автомобильных муниципальных дорог городского округа</t>
  </si>
  <si>
    <t>12 3 02 00060</t>
  </si>
  <si>
    <t>05 2 01 62200</t>
  </si>
  <si>
    <t>Финансовое обеспечение получения гражданами дошкольного, начального общего, основного общего,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</si>
  <si>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05 2 01 62210</t>
  </si>
  <si>
    <t>05 2 02 00000</t>
  </si>
  <si>
    <t>05 2 03 00000</t>
  </si>
  <si>
    <t>11 2 04 92020</t>
  </si>
  <si>
    <t>05 2 04 00000</t>
  </si>
  <si>
    <t>Основное мероприятие "Обеспечение деятельности  муниципальных  учреждений, осуществляющих спортивную подготовку"</t>
  </si>
  <si>
    <t>Оплата расходов, связанных с компенсацией проезда к месту учебы и обратно отдельным категориям обучающихся по очной форме обучения муниципальных общеобразовательных организаций в Московской области</t>
  </si>
  <si>
    <t>05 2 05 00000</t>
  </si>
  <si>
    <t>05 2 06 00000</t>
  </si>
  <si>
    <t>05 3 00 00000</t>
  </si>
  <si>
    <t>05 3 01 00000</t>
  </si>
  <si>
    <t>05 3 01 00990</t>
  </si>
  <si>
    <t>12 3 03 00000</t>
  </si>
  <si>
    <t>12 3 03 60700</t>
  </si>
  <si>
    <t>10 0 04 92030</t>
  </si>
  <si>
    <t>02 0 02 03100</t>
  </si>
  <si>
    <t>Основное мероприятие "Обновление состава и компетенций педагогических работников, создание механизмов мотивации педагогов к повышению качества работы и непрерывному профессиональному развитию"</t>
  </si>
  <si>
    <t>Уличное освещение</t>
  </si>
  <si>
    <t>05 3 03 00000</t>
  </si>
  <si>
    <t>05 3 03 03600</t>
  </si>
  <si>
    <t>Основное мероприятие "Обеспечение рационального использования имущественного комплекса"</t>
  </si>
  <si>
    <t>Основное мероприятие"Формирование и постановка на кадастровый учет земельных участков, находящихся на территории городского округа Электросталь Московской области, а также по приобретение земельных участков в муниципальную собственность городского округа Электросталь Московской области"</t>
  </si>
  <si>
    <t>12 0 00 00000</t>
  </si>
  <si>
    <t>12 1 00 00000</t>
  </si>
  <si>
    <t>12 2 00 00000</t>
  </si>
  <si>
    <t>12 2 01 00000</t>
  </si>
  <si>
    <t>12 2 01 80050</t>
  </si>
  <si>
    <t>12 3 00 00000</t>
  </si>
  <si>
    <t>12 3 01 00000</t>
  </si>
  <si>
    <t>12 3 01 04000</t>
  </si>
  <si>
    <t>12 3 02 00000</t>
  </si>
  <si>
    <t>12 3 02 92030</t>
  </si>
  <si>
    <t xml:space="preserve">Мероприятия в области коммунального хозяйства </t>
  </si>
  <si>
    <t>12 1 01 00000</t>
  </si>
  <si>
    <t>12 1 01 90020</t>
  </si>
  <si>
    <t>12 1 01 15010</t>
  </si>
  <si>
    <t>12 3 01 09000</t>
  </si>
  <si>
    <t>12 3 02 10140</t>
  </si>
  <si>
    <t>Основное мероприятие"Оптимизация использования земельных ресурсов"</t>
  </si>
  <si>
    <t>12 1 02 00000</t>
  </si>
  <si>
    <t>12 1 02 40030</t>
  </si>
  <si>
    <t>10 0 04 09000</t>
  </si>
  <si>
    <t xml:space="preserve">320 </t>
  </si>
  <si>
    <t>13 3 00 00000</t>
  </si>
  <si>
    <t>13 3 01 00000</t>
  </si>
  <si>
    <t>01 0 00 00000</t>
  </si>
  <si>
    <t>Основное мероприятие "Создание условий для реализации полномочий по формированию, утверждению и исполнению городского бюджета"</t>
  </si>
  <si>
    <t>01 3 00 00000</t>
  </si>
  <si>
    <t>01 3 01 00000</t>
  </si>
  <si>
    <t>01 3 01 00990</t>
  </si>
  <si>
    <t>03 0 00 00000</t>
  </si>
  <si>
    <t>02 0 00 00000</t>
  </si>
  <si>
    <t>Основное мероприятие "Финансовая поддержка субъектов предпринимательства"</t>
  </si>
  <si>
    <t>03 0 03 00000</t>
  </si>
  <si>
    <t>04 0 00 00000</t>
  </si>
  <si>
    <t>Основное мероприятие  "Вовлечение жителей Электростали в систематические занятия физической культурой и спортом"</t>
  </si>
  <si>
    <t>Основное мероприятие "Создание условий для инвалидов и лиц с ограниченными возможностями здоровья заниматься физической культурой и спортом"</t>
  </si>
  <si>
    <t>Основное мероприятие "Создание условий для оказания услуг населению на спортивных сооружениях и услуг по организации и проведению физкультурных, спортивных и массовых мероприятий"</t>
  </si>
  <si>
    <t>04 1 00 00000</t>
  </si>
  <si>
    <t>04 1 01 00000</t>
  </si>
  <si>
    <t>04 1 01 01200</t>
  </si>
  <si>
    <t>04 1 02 00000</t>
  </si>
  <si>
    <t>04 1 02 00990</t>
  </si>
  <si>
    <t>04 1 03 00000</t>
  </si>
  <si>
    <t>04 1 03 00990</t>
  </si>
  <si>
    <t>Основное мероприятие  "Работы по устройству недостающих подводящих тротуаров около наземных пешеходных переходов"</t>
  </si>
  <si>
    <t>Основное мероприятие  "Выполнение работ по ремонту и содержанию дворовых территорий многоквартирных домов и проездов к дворовым территориям многоквартирных домов"</t>
  </si>
  <si>
    <t>15 0 00 00000</t>
  </si>
  <si>
    <t>15 1 00 00000</t>
  </si>
  <si>
    <t>15 1 01 00000</t>
  </si>
  <si>
    <t>15 1 01 10410</t>
  </si>
  <si>
    <t>15 1 02 00000</t>
  </si>
  <si>
    <t>15 1 02 10260</t>
  </si>
  <si>
    <t>15 2 00 00000</t>
  </si>
  <si>
    <t>15 2 01 00000</t>
  </si>
  <si>
    <t>15 2 01 10420</t>
  </si>
  <si>
    <t>15 3 00 00000</t>
  </si>
  <si>
    <t>15 3 01 00000</t>
  </si>
  <si>
    <t>15 3 01 10430</t>
  </si>
  <si>
    <t>Мероприятия в области охраны, восстановления и использования  лесов</t>
  </si>
  <si>
    <t>11 5 01 61420</t>
  </si>
  <si>
    <t>11 2 04 00000</t>
  </si>
  <si>
    <t>Основное мероприятие "Выполнение работ по содержанию муниципальных автомобильных дорог"</t>
  </si>
  <si>
    <t>04 2 00 00000</t>
  </si>
  <si>
    <t>04 2 01 00990</t>
  </si>
  <si>
    <t>Основное мероприятие " Реализация и обеспечение плана гражданской обороны и защиты населения городского округа Электросталь Московской области"</t>
  </si>
  <si>
    <t>09 2 03 00000</t>
  </si>
  <si>
    <t>09 2 03 04000</t>
  </si>
  <si>
    <t>Основное мероприятие " Хранение, комплектование, учет и использование документов Архивного фонда Московской области и других архивных документов в муниципальном архиве"</t>
  </si>
  <si>
    <t>11 4 01 60690</t>
  </si>
  <si>
    <t>Основное мероприятие "Развитие и обеспечение функционирования базовой информационно-технологической инфраструктуры ОМСУ муниципального образования Московской области"</t>
  </si>
  <si>
    <t>Основное мероприятие " Создание, развитие и обеспечение функционирования единой информационно-технологической и телекоммуникационной инфраструктуры ОМСУ муниципального образования Московской области"</t>
  </si>
  <si>
    <t>Основное мероприятие "Обеспечение защиты информационно-технологической и телекоммуникационной инфраструктуры и информации в ИС, используемых ОМСУ муниципального образования Московской области"</t>
  </si>
  <si>
    <t>Резервные фонды местных администраций</t>
  </si>
  <si>
    <t>Резервные средства</t>
  </si>
  <si>
    <t>Муниципальная программа "Снижение административных барьеров, повышение качества  и доступности  предоставления государственных и муниципальных услуг, в том числе  на базе многофункциональных центров предоставления государственных и муниципальных услуг " на 2017-2021 годы</t>
  </si>
  <si>
    <t>06 0 02 00000</t>
  </si>
  <si>
    <t>06 0 02 00990</t>
  </si>
  <si>
    <t>11 3 01 00000</t>
  </si>
  <si>
    <t>11 3 01 92030</t>
  </si>
  <si>
    <t>Основное мероприятие "Создание запасов материально-технических, продовольственных, медицинских и иных средств для целей гражданской обороны"</t>
  </si>
  <si>
    <t>09 2 03 19010</t>
  </si>
  <si>
    <t>Основное мероприятие " Повышение степени готовности личного состава формирований к реагированию и организации проведения аварийно-спасательных и других неотложных работ к нормативной степени готовности"</t>
  </si>
  <si>
    <t>09 3 01 00990</t>
  </si>
  <si>
    <t>Основное мероприятие "Совершенствование механизма реагирования экстренных оперативных служб на обращения населения городского округа Электросталь Московской области по единому номеру «112»</t>
  </si>
  <si>
    <t>09 3 04 00000</t>
  </si>
  <si>
    <t>09 3 04 00990</t>
  </si>
  <si>
    <t>Муниципальная программа "Повышение безопасности дорожного движения  в городском округе Электросталь Московской области " на 2017-2021 годы</t>
  </si>
  <si>
    <t>Расходы на выплаты персоналу в целях обеспечения выполнения функций  государственными (муниципальными) органами, казенными учреждениями,органами управления государственными внебюджетными фондами</t>
  </si>
  <si>
    <t>11 5 01 60830</t>
  </si>
  <si>
    <t>12 3 03 60830</t>
  </si>
  <si>
    <t>Основное мероприятие "Обеспечение пожарной безопасности на территории городского округа"</t>
  </si>
  <si>
    <t>Основное мероприятие "Развитие добровольной пожарной охраны на территории городского округа Электросталь Московской области"</t>
  </si>
  <si>
    <t>09 4 02 00000</t>
  </si>
  <si>
    <t>09 4 02 47000</t>
  </si>
  <si>
    <t>Муниципальная программа "Пассажирский транспорт общего пользования " на 2017-2021 годы</t>
  </si>
  <si>
    <t>Муниципальная программа «Развитие и поддержка предпринимательства городского округа Электросталь Московской области» на 2017-2021 годы</t>
  </si>
  <si>
    <t>Основное мероприятие " Обеспечение безопасности людей на водных объектах городского округа Электросталь Московской области"</t>
  </si>
  <si>
    <t>09 3 03 00000</t>
  </si>
  <si>
    <t>09 3 03 41000</t>
  </si>
  <si>
    <t>Подпрограмма "Развитие дополнительного образования в сфере культуры и искусства в городском округе Электросталь "</t>
  </si>
  <si>
    <t>01 7 01 00990</t>
  </si>
  <si>
    <t>Муниципальная программа "Молодежь Электростали " на 2017-2021 годы</t>
  </si>
  <si>
    <t>Основное мероприятие "Организация и проведение мероприятий по гражданско-патриотическому и духовно-нравственному воспитанию молодежи"</t>
  </si>
  <si>
    <t>Основное мероприятие " Организация и проведение мероприятий по профориентации и реализации трудового и творческого потенциала молодежи"</t>
  </si>
  <si>
    <t>Основное мероприятие "Организация мероприятий по развитию молодежных общественных организаций и добровольческой (волонтерской) деятельности"</t>
  </si>
  <si>
    <t>Основное мероприятие "Организация и проведение мероприятий по повышению эффективности работы учреждений по работе с молодежью и  повышению профессионального уровня специалистов в сфере работы с молодежью"</t>
  </si>
  <si>
    <t>02 0 01 00000</t>
  </si>
  <si>
    <t>02 0 01 03100</t>
  </si>
  <si>
    <t>02 0 02 00000</t>
  </si>
  <si>
    <t>02 0 02 10060</t>
  </si>
  <si>
    <t>02 0 03 00000</t>
  </si>
  <si>
    <t>02 0 03 03100</t>
  </si>
  <si>
    <t>02 0 04 00000</t>
  </si>
  <si>
    <t>02 0 04 00990</t>
  </si>
  <si>
    <t>Подпрограмма "Развитие музейного дела и организация музейно-выставочной деятельности в городском округе Электросталь"</t>
  </si>
  <si>
    <t>Основное мероприятие "Обеспечение выполнения функций муниципального учреждения "Музейно-выставочный центр"</t>
  </si>
  <si>
    <t>Подпрограмма "Развитие библиотечного дела в городском округе Электросталь"</t>
  </si>
  <si>
    <t xml:space="preserve">Основное мероприятие "Организация библиотечного обслуживания населения муниципальными библиотеками муниципального учреждения "Централизованная библиотечная система"  </t>
  </si>
  <si>
    <t>01 1 01 08500</t>
  </si>
  <si>
    <t>01 2 01 08500</t>
  </si>
  <si>
    <t>01 3 01 08500</t>
  </si>
  <si>
    <t>Подпрограмма "Развитие самодеятельного творчества и поддержка основных форм культурно-досуговой деятельности в городском округе Электросталь"</t>
  </si>
  <si>
    <t>Основное мероприятие "Оказание муниципальных услуг по обеспечению творческой самореализации граждан, проведению культурно-массовых мероприятий, содержание имущества учреждений клубного типа"</t>
  </si>
  <si>
    <t>Подпрограмма "Развитие туризма в городском округе Электросталь"</t>
  </si>
  <si>
    <t>Основное мероприятие "Развитие туристской инфраструктуры "</t>
  </si>
  <si>
    <t>01 4 01 08500</t>
  </si>
  <si>
    <t>01 5 01 00990</t>
  </si>
  <si>
    <t>Основное мероприятие "Оказание иной адресной помощи"</t>
  </si>
  <si>
    <t xml:space="preserve">Муниципальная  программа "Жилище" на 2017-2021 годы </t>
  </si>
  <si>
    <t>13 6 00 00000</t>
  </si>
  <si>
    <t>13 6 01 00000</t>
  </si>
  <si>
    <t>Основное мероприятие "Оказание государственной поддержки молодым семьям в виде социальных выплат на приобретение жилого помещения или строительство индивидуального жилого дома"</t>
  </si>
  <si>
    <t>13 1 01 00000</t>
  </si>
  <si>
    <t>04 3 02 00990</t>
  </si>
  <si>
    <t>Муниципальная программа "Управление муниципальными финансами городского округа Электросталь Московской области" на 2017-2021 годы</t>
  </si>
  <si>
    <t>Основное мероприятие "Совершенствование  системы управления муниципальным долгом"</t>
  </si>
  <si>
    <t>09 1 05 00000</t>
  </si>
  <si>
    <t>09 1 05 10480</t>
  </si>
  <si>
    <t>09 5 01 10580</t>
  </si>
  <si>
    <t>Техническое обслуживание аппаратуры местной системы оповещения и информирования населения</t>
  </si>
  <si>
    <t>Создание аппаратно-программного комплекса "Безопасный город" на территории городского округа Электросталь</t>
  </si>
  <si>
    <t>09 5 02 00000</t>
  </si>
  <si>
    <t>09 5 02 10590</t>
  </si>
  <si>
    <t>Подпрограмма " Развитие имущественного комплекса муниципального образования "Городской округ" Электросталь Московской области"</t>
  </si>
  <si>
    <t>Основное мероприятие "Создание условий для выполнения государственных полномочий, связанных с осуществлением деятельности в области земельно-имущественных отношений" городского округа Электросталь Московской области"</t>
  </si>
  <si>
    <t xml:space="preserve">Осуществление государственных полномочий в соответствии с Законом Московской области №107/2014-ОЗ "О наделении органов местного самоуправления муниципальных образований  отдельными государственными полномочиями Московской области" </t>
  </si>
  <si>
    <t>Муниципальная программа "Развитие системы образования городского округа Электросталь" на 2017-2021 годы</t>
  </si>
  <si>
    <t>Основное мероприятие "Обеспечение развития инновационной инфраструктуры общего образования"</t>
  </si>
  <si>
    <t>Основное мероприятие "Обеспечение мер социальной поддержки обучающихся в образовательных организациях"</t>
  </si>
  <si>
    <t>05 3 02 00000</t>
  </si>
  <si>
    <t>11 5 02 00990</t>
  </si>
  <si>
    <t>11 5 03 00990</t>
  </si>
  <si>
    <t>01 4 00 00000</t>
  </si>
  <si>
    <t>01 4 01 00000</t>
  </si>
  <si>
    <t>01 4 01 00990</t>
  </si>
  <si>
    <t>01 5 00 00000</t>
  </si>
  <si>
    <t>01 5 01 00000</t>
  </si>
  <si>
    <t>Основное мероприятие "Создание условий для реализации полномочий организациями, подведомственными Администрации городского округа Электросталь Московской области"</t>
  </si>
  <si>
    <t>01 1 00 00000</t>
  </si>
  <si>
    <t>01 1 01 00000</t>
  </si>
  <si>
    <t>01 1 01 00990</t>
  </si>
  <si>
    <t>01 2 00 00000</t>
  </si>
  <si>
    <t>01 2 01 00000</t>
  </si>
  <si>
    <t>01 2 01 00990</t>
  </si>
  <si>
    <t>04 2 01 00000</t>
  </si>
  <si>
    <t>Муниципальная программа "Безопасность городского округа Электросталь на 2017-2021 годы"</t>
  </si>
  <si>
    <t>14 1 00 00000</t>
  </si>
  <si>
    <t>14 1 01 00000</t>
  </si>
  <si>
    <t>Закупка товаров,работ и услуг для обеспечения государственных (муниципальных) услуг</t>
  </si>
  <si>
    <t>200</t>
  </si>
  <si>
    <t>Подпрограмма "Развитие систем информирования населения о деятельности органов местного самоуправления Московской области"</t>
  </si>
  <si>
    <t>Подпрограмма "Развитие информационно-коммуникационных технологий для повышения эффективности процессов управления и создания благоприятных условий жизни и ведения бизнеса"</t>
  </si>
  <si>
    <t>11 6 03 00000</t>
  </si>
  <si>
    <t>Подпрограмма "Обеспечивающая подпрограмма "</t>
  </si>
  <si>
    <t>Муниципальная программа "Сохранение и развитие культуры, искусства и народного творчества в городском округе Электросталь Московской области на 2017-2021 годы"</t>
  </si>
  <si>
    <t>Подпрограмма  «Укрепление материально-технической базы муниципальных учреждений в сфере культуры в городском округе Электросталь»</t>
  </si>
  <si>
    <t>Основное мероприятие "Укрепление  материально-технической базы объектов культуры, оснащение современным оборудованием"</t>
  </si>
  <si>
    <t>01 7 00 00000</t>
  </si>
  <si>
    <t>01 7 01 00000</t>
  </si>
  <si>
    <t>Муниципальная  программа "Развитие физической культуры и спорта  в городском округеЭлектросталь Московской области на 2017-2021 годы"</t>
  </si>
  <si>
    <t>Основное мероприятие "Укрепление материально-технической базы муниципальных физкультурно-спортивных учреждений, организаций и спортивных сооружений"</t>
  </si>
  <si>
    <t>04 3 00 00000</t>
  </si>
  <si>
    <t>04 3 02 00000</t>
  </si>
  <si>
    <t>06 0 00 00000</t>
  </si>
  <si>
    <t>07 0 00 00000</t>
  </si>
  <si>
    <t>07 0 01 00000</t>
  </si>
  <si>
    <t>07 0 01 15010</t>
  </si>
  <si>
    <t>12 3 02 00070</t>
  </si>
  <si>
    <t>14 0 00 00000</t>
  </si>
  <si>
    <t>11 2 05 00000</t>
  </si>
  <si>
    <t>Основное мероприятие "Содержание мест массового отдыха населения городского округа"</t>
  </si>
  <si>
    <t>Подпрограмма "Обеспечивающая подпрограмма"</t>
  </si>
  <si>
    <t>Основное мероприятие  "Создание условий для реализации полномочий органов местного самоуправления в сфере жилищно-коммунального хозяйства"</t>
  </si>
  <si>
    <t>Основное мероприятие "Организация транспортного обслуживания населения в соответствии с муниципальными контрактами и договорами на оказание услуг по перевозке пассажиров"</t>
  </si>
  <si>
    <t>08 0 01 00000</t>
  </si>
  <si>
    <t>08 0 01 03020</t>
  </si>
  <si>
    <t>08 0 00 00000</t>
  </si>
  <si>
    <t>09 0 00 00000</t>
  </si>
  <si>
    <t>09 2 00 00000</t>
  </si>
  <si>
    <t>09 2 01 00000</t>
  </si>
  <si>
    <t>09 2 01 19010</t>
  </si>
  <si>
    <t>09 3 00 00000</t>
  </si>
  <si>
    <t>09 3 01 00000</t>
  </si>
  <si>
    <t>09 3 01 18010</t>
  </si>
  <si>
    <t>09 5 00 00000</t>
  </si>
  <si>
    <t>09 5 01 00000</t>
  </si>
  <si>
    <t>09 5 01 19010</t>
  </si>
  <si>
    <t>09 1 00 00000</t>
  </si>
  <si>
    <t>09 4 00 00000</t>
  </si>
  <si>
    <t>09 4 01 00000</t>
  </si>
  <si>
    <t>09 4 01 47000</t>
  </si>
  <si>
    <t>10 0 00 00000</t>
  </si>
  <si>
    <t>10 0 03 00000</t>
  </si>
  <si>
    <t>10 0 03 06000</t>
  </si>
  <si>
    <t>13 0 00 00000</t>
  </si>
  <si>
    <t>13 1 00 00000</t>
  </si>
  <si>
    <t>Обеспечение переданных муниципальным районам и городским округам Московской области государственных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</si>
  <si>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11 4 00 00000</t>
  </si>
  <si>
    <t>11 4 01 00000</t>
  </si>
  <si>
    <t>11 4 01 04000</t>
  </si>
  <si>
    <t>360</t>
  </si>
  <si>
    <t>Основное мероприятие "Оказание адресной социальной помощи"</t>
  </si>
  <si>
    <t>11 2 00 00000</t>
  </si>
  <si>
    <t>11 3 00 00000</t>
  </si>
  <si>
    <t>11 5 02 00000</t>
  </si>
  <si>
    <t>11 5 02 04000</t>
  </si>
  <si>
    <t>11 5 03 04000</t>
  </si>
  <si>
    <t>Подпрограмма"Обеспечивающая подпрограмма"</t>
  </si>
  <si>
    <t>Основное мероприятие "Создание условий для реализации полномочий Администрации городского округа Электросталь Московской области"</t>
  </si>
  <si>
    <t>Глава муниципального образования</t>
  </si>
  <si>
    <t>11 7 00 00000</t>
  </si>
  <si>
    <t>11 7 01 00000</t>
  </si>
  <si>
    <t>11 7 01 01000</t>
  </si>
  <si>
    <t>11 7 01 04000</t>
  </si>
  <si>
    <t>11 7 01 60690</t>
  </si>
  <si>
    <t>11 7 01 92030</t>
  </si>
  <si>
    <t xml:space="preserve"> </t>
  </si>
  <si>
    <t>11 7 02 00000</t>
  </si>
  <si>
    <t>11 7 02 00990</t>
  </si>
  <si>
    <t>14 3 00 00000</t>
  </si>
  <si>
    <t>14 3 02 00000</t>
  </si>
  <si>
    <t>800</t>
  </si>
  <si>
    <t>13 6 01 S0220</t>
  </si>
  <si>
    <t>05 1 03 S2330</t>
  </si>
  <si>
    <t>600</t>
  </si>
  <si>
    <t>09 1 01 00000</t>
  </si>
  <si>
    <t>09 1 01 47000</t>
  </si>
  <si>
    <t>13 3 01 60820</t>
  </si>
  <si>
    <t>Муниципальная программа"Развитие инженерной инфраструктуры и энергоэффективности в городском  округе Электросталь Московской области на 2018-2022 годы"</t>
  </si>
  <si>
    <t>Подпрограмма  "Чистая вода"</t>
  </si>
  <si>
    <t>Основное мероприятие  "Реализация мероприятий, направленных на увеличение доли населения, обеспеченного доброкачественной питьевой водой из централизованных источников водоснабжения"</t>
  </si>
  <si>
    <t>Подпрограмма"Создание условий для обеспечения качественными жилищно-коммунальными услугами"</t>
  </si>
  <si>
    <t>Основное мероприятие  "Реализация мероприятий, направленных на развитие системы коммунальной инфраструктуры на территории городского округа Электросталь Московской области"</t>
  </si>
  <si>
    <t>14 3 01 00000</t>
  </si>
  <si>
    <t>14 3 01 00070</t>
  </si>
  <si>
    <t>Основное мероприятие  "Проведение первоочередных мероприятий по восстановлению инфраструктуры военных городков на территории городского округа Электросталь Московской области"</t>
  </si>
  <si>
    <t>14 5 00 00000</t>
  </si>
  <si>
    <t>14 5 01 00000</t>
  </si>
  <si>
    <t>14 5 01 00990</t>
  </si>
  <si>
    <t>14 5 01 04000</t>
  </si>
  <si>
    <t>14 5 01 09000</t>
  </si>
  <si>
    <t>14 5 01 04600</t>
  </si>
  <si>
    <t>14 5 01 61410</t>
  </si>
  <si>
    <t>14 5 01 61420</t>
  </si>
  <si>
    <t>Муниципальная программа "Формирование современной комфортной городской среды городского округа Электросталь Московской области " на 2018-2022 годы</t>
  </si>
  <si>
    <t xml:space="preserve">Подпрограмма  "Комфортная городская среда" </t>
  </si>
  <si>
    <t>16 0 00 00000</t>
  </si>
  <si>
    <t>16 1 00 00000</t>
  </si>
  <si>
    <t>16 1 03 00000</t>
  </si>
  <si>
    <t>16 1 03 60870</t>
  </si>
  <si>
    <t>Основное мероприятие "Создание парков культуры и отдыха в городском округе Электросталь"</t>
  </si>
  <si>
    <t>01 6 00 00000</t>
  </si>
  <si>
    <t>01 6 01 00000</t>
  </si>
  <si>
    <t>01 6 01 00990</t>
  </si>
  <si>
    <t>Основное мероприятие " Создание условий для реализации полномочий органов местного самоуправления в сфере культуры, искусства и работы с молодежью"</t>
  </si>
  <si>
    <t>01 8 00 00000</t>
  </si>
  <si>
    <t>01 8 01 00000</t>
  </si>
  <si>
    <t>01 8 01 04000</t>
  </si>
  <si>
    <t>Непрограммные расходы бюджета муниципального образования</t>
  </si>
  <si>
    <t>99 0 00 00000</t>
  </si>
  <si>
    <t>Исполнение судебных актов, предусматривающих обращение взыскания на средства местного бюджета по денежным обязательствам муниципальных казенных учреждений</t>
  </si>
  <si>
    <t>99 0 00 10450</t>
  </si>
  <si>
    <t>Основное мероприятие "Создание и развитие в общеобразовательных организациях Московской области условий для ликвидации второй смены"</t>
  </si>
  <si>
    <t>Основное мероприятие "Проведение капитального ремонта и укрепление материально-технической базы объектов общего образования"</t>
  </si>
  <si>
    <t>Муниципальная программа "Повышение эффективности деятельности органов местного самоуправления городского округа Электросталь Московской области" на 2017-2021 годы</t>
  </si>
  <si>
    <t>Подпрограмма "Создание условий для оказания медицинской помощи и социальной поддержки населению в городском округе Электросталь Московской области"</t>
  </si>
  <si>
    <t>Основное мероприятие "Повышение уровня доступности приоритетных объектов и услуг в приоритетных сферах жизнедеятельности инвалидов и других маломобильных групп населения в муниципальном образовании"</t>
  </si>
  <si>
    <t>Мероприятия по формированию в Московской области сети базовых общеобразовательных учреждений, в которых созданы условия для инклюзивного обучения детей-инвалидов, в части проведения ремонтных работ</t>
  </si>
  <si>
    <t>05 2 02 S2490</t>
  </si>
  <si>
    <t>05 2 03 00990</t>
  </si>
  <si>
    <t>05 2 03 62220</t>
  </si>
  <si>
    <t>05 2 03 62230</t>
  </si>
  <si>
    <t>05 2 03 S2270</t>
  </si>
  <si>
    <t>05 2 04 S4480</t>
  </si>
  <si>
    <t>05 2 05 00990</t>
  </si>
  <si>
    <t>11 6 04 10190</t>
  </si>
  <si>
    <t>Основное мероприятие "Реализация комплекса мер, обеспечивающих развитие дополнительного образования детей."</t>
  </si>
  <si>
    <t>05 2 06 10030</t>
  </si>
  <si>
    <t>05 3 01 10030</t>
  </si>
  <si>
    <t>Основное мероприятие "Мероприятия по организации отдыха детей в каникулярное время"</t>
  </si>
  <si>
    <t>11 6 03 S2190</t>
  </si>
  <si>
    <t>95 0 00 04000</t>
  </si>
  <si>
    <t>Подпрограмма "Развитие инфраструктуры спорта"</t>
  </si>
  <si>
    <t>Основное мероприятие " Создание условий для реализации полномочий органов местного самоуправления в сфере физической культуры и спорта"</t>
  </si>
  <si>
    <t>04 4 00 00000</t>
  </si>
  <si>
    <t>04 4 01 00000</t>
  </si>
  <si>
    <t>04 4 01 04000</t>
  </si>
  <si>
    <t>05 1 03 03600</t>
  </si>
  <si>
    <t>05 2 06 03600</t>
  </si>
  <si>
    <t>Основное мероприятие "Развитие системы конкурсных мероприятий, направленных на выявление и поддержку талантливых детей и молодежи"</t>
  </si>
  <si>
    <t>Основное мероприятие "Реализация мер, направленных на воспитание детей, развитие школьного спорта и формирование здорового образа жизни"</t>
  </si>
  <si>
    <t>05 3 02 03600</t>
  </si>
  <si>
    <t>05 2 03 05800</t>
  </si>
  <si>
    <t xml:space="preserve">360 </t>
  </si>
  <si>
    <t>Обеспечение полноценным питанием беременных женщин, кормящих матерей, а также детей в возрасте до трех лет в Московской области</t>
  </si>
  <si>
    <t>99 0 00 62080</t>
  </si>
  <si>
    <t>Выплата компенсации родительской платы за присмотр и уход за детьми, осваивающими образовательные программы дошкольного образования в организациях  Московской области, осуществляющих образовательную деятельность</t>
  </si>
  <si>
    <t>05 1 02 62140</t>
  </si>
  <si>
    <t>05 2 01 60680</t>
  </si>
  <si>
    <t>99 0 00 07000</t>
  </si>
  <si>
    <t>870</t>
  </si>
  <si>
    <t>11 3 01 00990</t>
  </si>
  <si>
    <t>11 3 02 00990</t>
  </si>
  <si>
    <t>11 6 01 00000</t>
  </si>
  <si>
    <t>11 6 01 05800</t>
  </si>
  <si>
    <t xml:space="preserve">Основное мероприятие "Создание условий для оказания медицинской помощи населению в пределах полномочий" </t>
  </si>
  <si>
    <t>11 6 05 00000</t>
  </si>
  <si>
    <t>11 6 06 00000</t>
  </si>
  <si>
    <t>11 6 06 05800</t>
  </si>
  <si>
    <t>Подпрограмма"Развитие  и совершенствование систем оповещения и информирования населения городского округа Электросталь Московской области".</t>
  </si>
  <si>
    <t>Руководство и управление в сфере установленных функций органов  местного самоуправления</t>
  </si>
  <si>
    <t>95 0 00 00000</t>
  </si>
  <si>
    <t>Основное мероприятие  "Приведение в надлежащее состояние подъездов в многоквартирных домах"</t>
  </si>
  <si>
    <t>Основное мероприятие  "Ремонт жилых помещений муниципального жилищного фонда"</t>
  </si>
  <si>
    <t>16 3 00 00000</t>
  </si>
  <si>
    <t>16 3 01 00000</t>
  </si>
  <si>
    <t>16 3 02 00000</t>
  </si>
  <si>
    <t>16 3 03 00000</t>
  </si>
  <si>
    <t>16 3 03 00060</t>
  </si>
  <si>
    <t>11 3 01 00050</t>
  </si>
  <si>
    <t>16 1 03 00050</t>
  </si>
  <si>
    <t>16 1 03 10390</t>
  </si>
  <si>
    <t>Основное мероприятие"Содержание и уход за зелёными насаждениями, расположенными на территории городского округа"</t>
  </si>
  <si>
    <t>16 1 04 00000</t>
  </si>
  <si>
    <t>16 1 04 00030</t>
  </si>
  <si>
    <t>Подпрограмма "Благоустройство территории городского округа"</t>
  </si>
  <si>
    <t>Основное мероприятие "Повышение энергетической эффективности систем наружного освещения на территории городского округа Электросталь Московской области "</t>
  </si>
  <si>
    <t>Основное мероприятие "Формирование комфортной городской световой среды на территории городского  округа Электросталь Московской области"</t>
  </si>
  <si>
    <t>16 2 00 00000</t>
  </si>
  <si>
    <t>16 2 01 00000</t>
  </si>
  <si>
    <t>16 2 01 00010</t>
  </si>
  <si>
    <t>16 2 01 80130</t>
  </si>
  <si>
    <t>16 2 02 00000</t>
  </si>
  <si>
    <t>11 5 02 61420</t>
  </si>
  <si>
    <t>16 1 05 00000</t>
  </si>
  <si>
    <t>16 1 05 41000</t>
  </si>
  <si>
    <t>13 9 00 00000</t>
  </si>
  <si>
    <t>13 9 01 00000</t>
  </si>
  <si>
    <t>13 9 01 04000</t>
  </si>
  <si>
    <t>Итого по муниципальным программам</t>
  </si>
  <si>
    <t>Итого непрограммных расходов</t>
  </si>
  <si>
    <t xml:space="preserve">                                                                                                               ВСЕГО РАСХОДОВ:</t>
  </si>
  <si>
    <t>Капитальные вложения в общеобразовательные организации в целях обеспечения односменного режима обучения</t>
  </si>
  <si>
    <t xml:space="preserve">Обеспечение переданного государственного полномочия Московской области по созданию комиссий по делам несовершеннолетних и защите их прав городских округов и муниципальных районов Московской области </t>
  </si>
  <si>
    <t>Подпрограмма"Обеспечение земельными участками многодетных семей городского округа Электросталь Московской области"</t>
  </si>
  <si>
    <t>Муниципальная  программа  "Развитие  и повышение эффективности управления муниципальным имуществом городского округа Электросталь Московской области "</t>
  </si>
  <si>
    <t>Подпрограмма  "Очистка сточных вод"</t>
  </si>
  <si>
    <t>Основное мероприятие  "Реконструкция, капитальный ремонт объектов водоотведения на территории городского округа Электросталь Московской области"</t>
  </si>
  <si>
    <t>14 2 00 00000</t>
  </si>
  <si>
    <t xml:space="preserve">Подпрограмма "Содержание муниципальных автомобильных дорог  в  городском округе Электросталь Московской области " </t>
  </si>
  <si>
    <t>14 2 01 00000</t>
  </si>
  <si>
    <t xml:space="preserve">Подпрограмма  «Развитие парков культуры и отдыха в городском округе Электросталь» </t>
  </si>
  <si>
    <t>Основное мероприятие "Дальнейшее развитие АПК "Безопасный город"</t>
  </si>
  <si>
    <t>Подпрограмма "Обеспечение мероприятий  гражданской обороны на территории городского округа Электросталь Московской области"</t>
  </si>
  <si>
    <t>Основное мероприятие "Создание АПК «Безопасный город» на территории городского округа Электросталь Московской области"</t>
  </si>
  <si>
    <t>Основное мероприятие "Рекультивация полигона ТБО "Электросталь"</t>
  </si>
  <si>
    <t>Основное мероприятие " Информирование населения городского округа Электросталь Московской области об основных событиях социально-экономического развития, общественно-политической жизни, о деятельности органов местного самоуправления городского округа Электросталь Московской области"</t>
  </si>
  <si>
    <t>11 3 02 00000</t>
  </si>
  <si>
    <t>Основное мероприятие " Приведение в соответствие количества и фактического расположения рекламных конструкций на территории городского округа Электросталь Московской области согласованной Правительством Московской области схеме размещения рекламных конструкций"</t>
  </si>
  <si>
    <t>Основное мероприятие "I этап реализации подпрограммы "Социальная ипотека". Компенсация оплаты основного долга по ипотечному жилищному кредиту".</t>
  </si>
  <si>
    <t>Основное мероприятие"Создание условий для реализации полномочий органов местного самоуправления в сфере земельно-имущественных отношений"</t>
  </si>
  <si>
    <t>Основное мероприятие "Оборудование социально-значимых объектов инженерно-техническими средствами, обеспечивающими контроль доступа или блокирование несанкционированного доступа, контроль и оповещение о возникновении угроз"</t>
  </si>
  <si>
    <t xml:space="preserve">Основное мероприятие "Создание и развитие объектов дошкольного образования (включая капитальный ремонт, реконструкцию со строительством пристроек)"
</t>
  </si>
  <si>
    <t>05 1 01 00000</t>
  </si>
  <si>
    <t>Оказание адресной социальной помощи почетным гражданам городского округа Электросталь</t>
  </si>
  <si>
    <t>Оказание адресной социальной помощи почетным ветеранам городского округа Электросталь</t>
  </si>
  <si>
    <t>Оказание адресной социальной помощи  гражданам - жителям городского округа Электросталь ко  Дню Победы</t>
  </si>
  <si>
    <t>Оказание адресной социальной помощи чемпионам мира и Европы, имеющим звания"Заслуженный мастер спорта СССР", "Заслуженный мастер спорта России", "Мастер спорта СССР международного класса", "Мастер спорта России международного класса", входящим или входившим в состав сборных спортивных команд Российской Федерации либо сборных команд СССР по различным видам спорта</t>
  </si>
  <si>
    <t>Оказание адресной социальной помощи гражданам - жителям городского округа Электросталь, попавшим в трудную жизненную ситуацию (по отдельным распоряжениям Администрации городского округа)</t>
  </si>
  <si>
    <t>Оказание адресной социальной помощи лицам, страдающим психическими заболеваниями и являющимися инвалидами по данной патологии, и больным туберкулёзом</t>
  </si>
  <si>
    <t>Оказание адресной социальной помощи гражданам - жителям городского округа Электросталь, награжденных знаком "Житель блокадного Ленинграда"</t>
  </si>
  <si>
    <t>11 6 05 05810</t>
  </si>
  <si>
    <t>11 6 05 05820</t>
  </si>
  <si>
    <t>11 6 05 05830</t>
  </si>
  <si>
    <t>11 6 05 05840</t>
  </si>
  <si>
    <t>11 6 05 05850</t>
  </si>
  <si>
    <t>11 6 05 05860</t>
  </si>
  <si>
    <t>11 6 05 05870</t>
  </si>
  <si>
    <t>11 6 06 05880</t>
  </si>
  <si>
    <t>Оказание адресной помощи гражданам, заключившим договора пожизненного содержания с иждивением</t>
  </si>
  <si>
    <t>11 6 04 00990</t>
  </si>
  <si>
    <t>Предоставление субсидии бюджетным, автономным учреждениям и иным некоммерческим организациям</t>
  </si>
  <si>
    <t>Приоритетный проект "Качели в каждый двор"</t>
  </si>
  <si>
    <t>16 1 03 10720</t>
  </si>
  <si>
    <t>Подпрограмма " Обеспечение жильем детей-сирот и детей, оставшихся без попечения родителей, лиц из их числа детей-сирот и детей, оставшихся без попечения родителей"</t>
  </si>
  <si>
    <t xml:space="preserve"> Основное мероприятие"Оказание государственной поддержки в решении жилищной проблемы детей-сирот и детей, оставшихся без попечения родителей,  лиц из их числа детей-сирот и детей, оставшихся без попечения родителей"</t>
  </si>
  <si>
    <t>Основное мероприятие "Создание условий для реализации полномочий органов местного самоуправления в сфере строительства, архитектуры и жилищной политики и подведомственных им организаций"</t>
  </si>
  <si>
    <t>Основное мероприятие "Создание и поддержание в постоянной готовности муниципальной системы оповещения и информирования населения об опасностях, возникающих при военных конфликтах или вследствие этих конфликтов, а также об угрозе возникновения или о возникновении ЧС природного и техногенного характера"</t>
  </si>
  <si>
    <t>Подпрограмма"Создание условий для обеспечения комфортного проживания жителей многоквартирных домов городского округа Электросталь Московской области"</t>
  </si>
  <si>
    <t>Подготовка основания, приобретение и установка скейт-парков в муниципальных образованиях Московской области</t>
  </si>
  <si>
    <t>Софинансирование расходов по подготовке основания, приобретению и установке скейт-парков</t>
  </si>
  <si>
    <t>04 3 02 61140</t>
  </si>
  <si>
    <t>04 3 02 S1140</t>
  </si>
  <si>
    <t>05 1 01 62590</t>
  </si>
  <si>
    <t>05 1 01 S2590</t>
  </si>
  <si>
    <t>Мероприятия по организации отдыха детей в каникулярное время</t>
  </si>
  <si>
    <t>11 6 03 62190</t>
  </si>
  <si>
    <t>15 2 01 60240</t>
  </si>
  <si>
    <t>15 2 01 S0240</t>
  </si>
  <si>
    <t>Капитальный ремонт канализационных коллекторов и канализационных насосных станций</t>
  </si>
  <si>
    <t>Софинансирование на капитальный ремонт канализационных коллекторов и канализационных насосных станций</t>
  </si>
  <si>
    <t>14 2 01 60310</t>
  </si>
  <si>
    <t>14 2 01 S0310</t>
  </si>
  <si>
    <t>Основное мероприятие"Обновление и увеличение парка техники"</t>
  </si>
  <si>
    <t>Приобретение техники для нужд благоустройства территорий муниципальных образований Московской области</t>
  </si>
  <si>
    <t>16 1 06 00000</t>
  </si>
  <si>
    <t>16 1 06 61360</t>
  </si>
  <si>
    <t>Создание административных комиссий,уполномоченных рассматривать дела об административных правонарушениях в сфере благоустройства</t>
  </si>
  <si>
    <t>14 5 01 62670</t>
  </si>
  <si>
    <t>Поддержка региональных проектов в области обращения с отходами и ликвидации накопленного экологического ущерба</t>
  </si>
  <si>
    <t>11 2 05 61170</t>
  </si>
  <si>
    <t>Организация деятельности многофункциональных центров предоставления государственных и муниципальных услуг, действующих на территории Московской области, по приему и обработке заявлений о включении избирателей, участников референдума в список избирателей, участников референдума по месту нахождения и направлению соответствующей информации в территориальные избирательные комиссии</t>
  </si>
  <si>
    <t>06 0 02 62680</t>
  </si>
  <si>
    <t>06 0 03 00000</t>
  </si>
  <si>
    <t>06 0 03 60860</t>
  </si>
  <si>
    <t xml:space="preserve">Подпрограмма «Создание условий для устойчивого социально-экономического развития городского округа Электросталь Московской области» </t>
  </si>
  <si>
    <t>Основное мероприятие "Создание и функционирования на территории  городского округа Электросталь Московской области казенного учреждения в сфере погребения и похоронного дела"</t>
  </si>
  <si>
    <t>Погребение умерших, не имеющих супруга, близких родственников либо законного представителя умершего или при невозможности осуществить ими погребение, а также при отсутствии иных лиц, взявших на себя обязанность осуществить погребение, и умерших, личность которых не установлена</t>
  </si>
  <si>
    <t>11 1 00 00000</t>
  </si>
  <si>
    <t>11 1 08 00000</t>
  </si>
  <si>
    <t>11 1 08 40110</t>
  </si>
  <si>
    <t>11 1 08 40120</t>
  </si>
  <si>
    <t>Основное мероприятие " Приведение кладбищ городского округа Электросталь в соответствие с Порядком деятельности общественных кладбищ и крематориев на территории муниципального образования Московской области"</t>
  </si>
  <si>
    <t>Организация и содержание мест захоронений</t>
  </si>
  <si>
    <t>11 1 09 00000</t>
  </si>
  <si>
    <t>11 1 09 00040</t>
  </si>
  <si>
    <t>16 1 01 00000</t>
  </si>
  <si>
    <t>16 1 01 10810</t>
  </si>
  <si>
    <t>Мероприятия по реализации проекта "Маленький мир - большие возможности"</t>
  </si>
  <si>
    <t>11 6 01 10620</t>
  </si>
  <si>
    <t>Основное мероприятие  "Строительство, реконструкция и капитальный ремонт объектов спорта"</t>
  </si>
  <si>
    <t>Благоустройство ЛДС "Кристалл"</t>
  </si>
  <si>
    <t>04 3 01 00000</t>
  </si>
  <si>
    <t>Софинансирование расходов по организации деятельности многофункциональных центров предоставления государственных и муниципальных услуг, действующих на территории Московской области, по приему и обработке заявлений о включении избирателей, участников референдума в список избирателей, участников референдума по месту нахождения и направлению соответствующей информации в территориальные избирательные комиссии</t>
  </si>
  <si>
    <t>06 0 02 S2680</t>
  </si>
  <si>
    <t>06 0 03 S0860</t>
  </si>
  <si>
    <t>Основное мероприятие "Организация деятельности МФЦ"</t>
  </si>
  <si>
    <t>Обеспечение современными аппаратно-программными комплексами общеобразовательных организаций в Московской области</t>
  </si>
  <si>
    <t>05 2 02 62490</t>
  </si>
  <si>
    <t>Софинансирование расходов на повышение заработной платы работникам муниципальных учреждений в сфере культуры</t>
  </si>
  <si>
    <t>Софинансирование расходов на повышение заработной платы работникам муниципальных учреждений в сфере культуры за счет средств муниципального образования</t>
  </si>
  <si>
    <t>01 1 01 60440</t>
  </si>
  <si>
    <t>01 1 01 S0440</t>
  </si>
  <si>
    <t>01 2 01 60440</t>
  </si>
  <si>
    <t>01 2 01 S0440</t>
  </si>
  <si>
    <t>01 4 01 60440</t>
  </si>
  <si>
    <t>Дополнительные мероприятия по развитию жилищно-коммунального хозяйства и социально-культурной сферы</t>
  </si>
  <si>
    <t>99 0 00 04400</t>
  </si>
  <si>
    <t>05 2 04 64480</t>
  </si>
  <si>
    <t>13 9 01 92030</t>
  </si>
  <si>
    <t>Выполнение проектно-изыскательских работ</t>
  </si>
  <si>
    <t>12 2 02 00000</t>
  </si>
  <si>
    <t>12 2 02 10830</t>
  </si>
  <si>
    <t>14 3 02 S0300</t>
  </si>
  <si>
    <t>14 3 02 60300</t>
  </si>
  <si>
    <t>Софинансирование на устройство и капитальный ремонт электросетевого хозяйства, систем наружного и архитектурно-художественного освещения в рамках реализации приоритетного проекта «Светлый город»</t>
  </si>
  <si>
    <t>Устройство и капитальный ремонт электросетевого хозяйства, систем наружного и архитектурно-художественного освещения в рамках реализации приоритетного проекта «Светлый город»</t>
  </si>
  <si>
    <t>16 2 02 62630</t>
  </si>
  <si>
    <t>16 2 02 S2630</t>
  </si>
  <si>
    <t>Субсидии бюджетным 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</si>
  <si>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Основное мероприятие "Благоустройство общественной территории городского округа Электросталь Московской области"</t>
  </si>
  <si>
    <t xml:space="preserve"> Основное мероприятие"Обеспечение земельных участков для многодетных семей транспортной и инженерной инфраструктуры"</t>
  </si>
  <si>
    <t>Транспортировка в морг с мест обнаружения или происшествия  умерших, не имеющих cупруга,  близких родственников, иных родственников, либо законного представителя умершего</t>
  </si>
  <si>
    <t>15 2 01 10830</t>
  </si>
  <si>
    <t>16 1 01 10830</t>
  </si>
  <si>
    <t>Мероприятия по совершенствованию архитектурно-художественного облика города</t>
  </si>
  <si>
    <t>16 2 02 10550</t>
  </si>
  <si>
    <t>Приобретение оборудования и установка площадки для силовой гимнастики</t>
  </si>
  <si>
    <t>04 3 02 10820</t>
  </si>
  <si>
    <t>Обеспечение подвоза обучающихся к месту обучения в муниципальные общеобразовательные организации в Московской области, расположенные в сельских населенных пунктах</t>
  </si>
  <si>
    <t>Софинансирование по обеспечению подвоза обучающихся к месту обучения в муниципальные общеобразовательные организации в Московской области, расположенные в сельских населенных пунктах</t>
  </si>
  <si>
    <t>05 2 03 62270</t>
  </si>
  <si>
    <t>11 6 04 L0272</t>
  </si>
  <si>
    <t>Строительство новых сетей наружного освещения</t>
  </si>
  <si>
    <t>16 1 03 04400</t>
  </si>
  <si>
    <t>01 4 01 S0440</t>
  </si>
  <si>
    <t xml:space="preserve">01 7 01 S0300 </t>
  </si>
  <si>
    <t>Софинансирование расходов по проведению первоочередных мероприятий по восстановлению объектов социальной и инженерной инфраструктуры военных городков на территории Московской области,переданных из федеральной собственности</t>
  </si>
  <si>
    <t>Проведение первоочередных мероприятий по восстановлению объектов социальной и инженерной инфраструктуры военных городков на территории Московской области,переданных из федеральной собственности</t>
  </si>
  <si>
    <t xml:space="preserve">01 7 01 60300 </t>
  </si>
  <si>
    <t>Основное мероприятие "Совершенствование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услуг"</t>
  </si>
  <si>
    <t>Дооснащение материально-техническими средствами-приобретение программно-техничесаких комплексов для оформления паспортов гражданина Российской Федерации,удостоверяющих личность гражданина Российской Федерации  за пределами территории Российской Федерации в многофункциональных центрах предоставления государственных и муниципальных услуг</t>
  </si>
  <si>
    <t>Софинансирование  по дооснащению материально-техническими средствами-приобретению программно-техничесаких комплексов для оформления паспортов гражданина Российской Федерации,удостоверяющих личность гражданина Российской Федерации  за пределами территории Российской Федерации в многофункциональных центрах предоставления государственных и муниципальных услуг</t>
  </si>
  <si>
    <t>13 1 01 L4970</t>
  </si>
  <si>
    <t>Реализация мероприятий по обеспечению жильем молодых семей</t>
  </si>
  <si>
    <t>16 1 06 00990</t>
  </si>
  <si>
    <t>Подвоз питьевой воды населению</t>
  </si>
  <si>
    <t>14 1 01 10850</t>
  </si>
  <si>
    <t>Софинансирование на приобретение техники для нужд благоустройства территорий муниципальных образований Московской области</t>
  </si>
  <si>
    <t>16 1 06 S1360</t>
  </si>
  <si>
    <t>99 0 00 10860</t>
  </si>
  <si>
    <t>Взыскания по результатам проверок органов государственного(муниципального) финансового контроля</t>
  </si>
  <si>
    <t>Рекультивация полигонов твердых коммунальных отходов (твердых бытовых отходов)</t>
  </si>
  <si>
    <t>Поддержка госпрограмм субъектов РФ и муниципальных программ формирования городской среды</t>
  </si>
  <si>
    <t>Ремонт подъездов в многоквартирных домах</t>
  </si>
  <si>
    <t>16 3 01 60950</t>
  </si>
  <si>
    <t>300</t>
  </si>
  <si>
    <t>350</t>
  </si>
  <si>
    <t>Обеспечение учреждений дошкольного, начального общего, основного общего и среднего общего образования, находящихся в ведении органов местного самоуправления муниципальных образований Московской области, доступом в сеть Интернет</t>
  </si>
  <si>
    <t>05 2 01 60600</t>
  </si>
  <si>
    <t>05 2 02 62310</t>
  </si>
  <si>
    <t>Софинансирование на закупку оборудования для общеобразовательных организаций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</t>
  </si>
  <si>
    <t>05 2 02 S2310</t>
  </si>
  <si>
    <t>400</t>
  </si>
  <si>
    <t>Исполнение судебных актов, предусматривающих обращение взыскания на средства местного бюджета по денежным обязательствам муниципальных казенных учреждений (оплата  по судебным решениям процентов, госпошлины, неустойки и т.п.)</t>
  </si>
  <si>
    <t>99 0 00 10460</t>
  </si>
  <si>
    <t>830</t>
  </si>
  <si>
    <t>04 3 02 62540</t>
  </si>
  <si>
    <t>04 3 02 S2540</t>
  </si>
  <si>
    <t>Приобретение и установка площадок для сдачи нормативов комплекса «Готов к труду и обороне» в муниципальных образованиях Московской области</t>
  </si>
  <si>
    <t>Софинансирование на приобретение и установку площадок для сдачи нормативов комплекса «Готов к труду и обороне» в муниципальных образованиях Московской области</t>
  </si>
  <si>
    <t>11 6 04 L0271</t>
  </si>
  <si>
    <t>Исполнение судебных актов по искам муниципальному образованию о возмещении вреда, причиненного гражданину или юридическому лицу в результате незаконных действий (бездействия) государственных органов, органов местного самоуправления либо должностных лиц этих органов, и о присуждении компенсации за нарушение права на судопроизводство в разумный срок или права на исполнение судебного акта в разумный срок</t>
  </si>
  <si>
    <t>11 7 01 10440</t>
  </si>
  <si>
    <t>Мероприятия по благоустройству пешеходной улицы на территории городского округа Электросталь Московской области</t>
  </si>
  <si>
    <t>05 2 01 S0600</t>
  </si>
  <si>
    <t>16 3 02 10870</t>
  </si>
  <si>
    <t>Частичное погашение кредиторской задолженности за потребленные энергоресурсы ресурсоснабжающим организациям</t>
  </si>
  <si>
    <t xml:space="preserve">Возмещение недополученных доходов в связи с разницей в тарифах с сфере теплоснабжения ресурсоснабжающим организациям </t>
  </si>
  <si>
    <t>14 3 01 10880</t>
  </si>
  <si>
    <t>14 3 01 10890</t>
  </si>
  <si>
    <t>Расходы на выполнение плана реализации региональной программы Московской области "Об утверждении краткосрочного плана реализации региональной программы капитального ремонта общего имущества в многоквартирных домах,расположенных на территории Московской области,на 2017-2019 годы"</t>
  </si>
  <si>
    <t>16 3 01 S0950</t>
  </si>
  <si>
    <t>11 2 05 L5070</t>
  </si>
  <si>
    <t>Реализация мероприятий по обеспечению доступности приоритетных объектов и услуг в приоритетных сферах жизнедеятельности инвалидов и других маломобильных групп населения</t>
  </si>
  <si>
    <t>Осуществление переданных полномочий Московской области по организации  проведения мероприятий по отлову  и содержанию  безнадзорных  животных</t>
  </si>
  <si>
    <t xml:space="preserve">Мероприятия по созданию в дошкольных образовательных, общеобразовательных организациях,  организациях дополнительного образования детей (в том числе в организациях, осуществляющих образовательную деятельность по адаптированным основным общеобразовательным программам) условий для получения детьми-инвалидами качественного образования </t>
  </si>
  <si>
    <t>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</si>
  <si>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</si>
  <si>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14 3 02 10830</t>
  </si>
  <si>
    <t>Комплексное благоустройство территорий муниципальных образований Московской области</t>
  </si>
  <si>
    <t>Софинансирование работ по комплексному благоустройству территорий муниципальных образований Московской области</t>
  </si>
  <si>
    <t>16 1 03 61350</t>
  </si>
  <si>
    <t>16 1 03 S1350</t>
  </si>
  <si>
    <t>Компенсация оплаты основного долга по ипотечному жилищному кредиту</t>
  </si>
  <si>
    <t>13 6 01 60220</t>
  </si>
  <si>
    <t>Софинансирование расходов на компенсацию оплаты основного долга по ипотечному жилищному кредиту</t>
  </si>
  <si>
    <t>11 2 05 S1170</t>
  </si>
  <si>
    <t>13 9 01 00990</t>
  </si>
  <si>
    <t>Софинансирование к предоставлению доступа к электронным сервисам в сфере жилищно-коммунального хозяйства для организации проведения общих собраний собственников помещений многоквартирных домов и мониторинга выполнения нормативных требований в сфере жилищно-коммунального хозяйства на территории муниципальных образований Московской области в информационно-телекоммуникационной сети "Интернет"</t>
  </si>
  <si>
    <t>Услуги  технического контроля при выполнении работ на объекте "Рекультивация полигона ТБО"</t>
  </si>
  <si>
    <t>11 2 05 10400</t>
  </si>
  <si>
    <t>Расходы по дополнительным мероприятия по развитию жилищно-коммунального хозяйства и социально-культурной сферы</t>
  </si>
  <si>
    <t>Софинансирование по ремонту подъездов в многоквартирных домах</t>
  </si>
  <si>
    <t>Софинансирование расходов по рекультивации полигонов твердых коммунальных отходов (твердых бытовых отходов)</t>
  </si>
  <si>
    <t>Основное мероприятие "Благоустройство дворовых и общественных территорий городского округа Электросталь Московской области"</t>
  </si>
  <si>
    <t xml:space="preserve">Софинансирование на мероприятия по проведению капитального ремонта муниципальных дошкольных образовательных организаций
</t>
  </si>
  <si>
    <t>Софинансирование на обеспечение учреждений дошкольного, начального общего, основного общего и среднего общего образования, находящихся в ведении органов местного самоуправления муниципальных образований Московской области, доступом в сеть Интернет</t>
  </si>
  <si>
    <t>Закупка оборудования для общеобразовательных организаций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</si>
  <si>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</si>
  <si>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11 7 01 51200</t>
  </si>
  <si>
    <t>Основное мероприятие "Обеспечение подключения к региональным межведомственным информационным системам и сопровождение пользователей ОМСУ муниципального образования Московской области"</t>
  </si>
  <si>
    <t>Предоставление доступа к электронным сервисам в сфере жилищно-коммунального хозяйства для организации проведения общих собраний собственников помещений многоквартирных домов и мониторинга выполнения нормативных требований в сфере жилищно-коммунального хозяйства на территории муниципальных образований Московской области в информационно-телекоммуникационной сети "Интернет</t>
  </si>
  <si>
    <t>11 5 04 00000</t>
  </si>
  <si>
    <t>11 5 04 60940</t>
  </si>
  <si>
    <t xml:space="preserve">Основное мероприятие"Создание благоприятных условий для проживания граждан в многоквартирных домах, расположенных на территории городского округа Электросталь" </t>
  </si>
  <si>
    <t>11 5 04 S0940</t>
  </si>
  <si>
    <t>Основное мероприятие "Внедрение информационных технологий для повышения качества и доступности образовательных услуг населению Московской области"</t>
  </si>
  <si>
    <t>Обеспечение современными аппаратно-программными комплексами со средствами криптографической защиты информации муниципальных организаций Московской области</t>
  </si>
  <si>
    <t>Софинансирование по обеспечению современными аппаратно-программными комплексами со средствами криптографической защиты информации муниципальных организаций Московской области</t>
  </si>
  <si>
    <t>11 5 05 00000</t>
  </si>
  <si>
    <t>11 5 05 60930</t>
  </si>
  <si>
    <t>11 5 05 S0930</t>
  </si>
  <si>
    <t>05 2 04 10900</t>
  </si>
  <si>
    <t>Проектирование и строительство общеобразовательных организаций</t>
  </si>
  <si>
    <t>Основное мероприятие"Выполнение работ по ремонту муниципальных автомобильных дорог и тротуаров, расположенных в границах полоса отвода муниципальных автомобильных дорог, в том числе замена и установка остановочных павильонов»</t>
  </si>
  <si>
    <t xml:space="preserve">Капитальный ремонт муниципального имущества </t>
  </si>
  <si>
    <t>04 3 01 10360</t>
  </si>
  <si>
    <t>16 1 03 L5550</t>
  </si>
  <si>
    <t>16 1 03 10430</t>
  </si>
  <si>
    <t>Ликвидация несанкционированных свалок и навалов мусора</t>
  </si>
  <si>
    <t>Софинансирование по ликвидации несанкционированных свалок и навалов мусора</t>
  </si>
  <si>
    <t>16 1 03 60960</t>
  </si>
  <si>
    <t>16 1 03 S0960</t>
  </si>
  <si>
    <t>Предоставление жилых помещений детям-сиротам и детям, оставшимся без попечения родителей, лицам из числа  детей-сирот и детей, оставшихся без попечения родителей, по договорам найма специализированных жилых помещений</t>
  </si>
  <si>
    <t xml:space="preserve">Мероприятия по проведению капитального ремонта в муниципальных дошкольных образовательных организациях Московской области
</t>
  </si>
  <si>
    <t>Софинансирование на  капитальные вложения в общеобразовательные организации в целях обеспечения односменного режима обучения</t>
  </si>
  <si>
    <t>16 1 01 10370</t>
  </si>
  <si>
    <t>Приобретение земельных участков в муниципальную собственность городского округа Электросталь Московской области на территориях других муниципальных образований в целях предоставления бесплатно земельных участков многодетным семьям для индивидуального жилищного строительства</t>
  </si>
  <si>
    <t>Софинансирование расходов по капитальному ремонту и ремонту автомобильных дорог общего пользования местного значения, в том числе замене и установке остановочных павильонов</t>
  </si>
  <si>
    <t xml:space="preserve">Осуществление государственных полномочий  Московской области в области земельных отношений </t>
  </si>
  <si>
    <t>Софинансирование по мероприятию по организации отдыха детей в каникулярное время</t>
  </si>
  <si>
    <t>14 3 01 10910</t>
  </si>
  <si>
    <t>Выполнение строительного контроля</t>
  </si>
  <si>
    <t>14 3 02 10840</t>
  </si>
  <si>
    <t>Исполнение судебных актов, предусматривающих обращение взыскания на средства местного бюджета по денежным обязательствам муниципальных казенных учреждений (оплата кредиторской задолженности по денежным обязательствам учреждений)</t>
  </si>
  <si>
    <t>Исполнение судебных актов, предусматривающих обращение взыскания на средства местного бюджета по денежным обязательствам муниципальных казенных учреждений (оплата по судебным решениям процентов,госпошлины,неустойки и т.п.)</t>
  </si>
  <si>
    <t>12 3 02 10450</t>
  </si>
  <si>
    <t>12 3 02 10460</t>
  </si>
  <si>
    <t>Благоустройство дворовых территорий</t>
  </si>
  <si>
    <t>Софинансирование по благоустройству дворовых территорий</t>
  </si>
  <si>
    <t>16 1 03 60910</t>
  </si>
  <si>
    <t>16 1 03 S0910</t>
  </si>
  <si>
    <t>Расходы по содержанию полигона ТБО «Электросталь»</t>
  </si>
  <si>
    <t>11 2 05 10930</t>
  </si>
  <si>
    <t>Исполнение судебных актов, предусматривающих обращение взыскания на средства бюджетных и автономных учреждений  (оплата кредиторской задолженности по денежным обязательствам учреждений)</t>
  </si>
  <si>
    <t>99 0 00 10940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</si>
  <si>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</si>
  <si>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Закупка товаров,работ и услуг для обеспечения государственных (муниципальных) нужд</t>
  </si>
  <si>
    <t>Финансовое обеспечение (возмещение) затрат по восстановлению инфраструктуры военных городков на территории городского округа Электросталь Московской области</t>
  </si>
  <si>
    <t>14 3 02 10960</t>
  </si>
  <si>
    <t>11 7 01 10450</t>
  </si>
  <si>
    <t>11 7 01 10460</t>
  </si>
  <si>
    <t>Частичная компенсация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</t>
  </si>
  <si>
    <t>Установка камер видеонаблюдения в подъездах многоквартирных домов</t>
  </si>
  <si>
    <t>Софинансирование  на установку камер видеонаблюдения в подъездах многоквартирных домов</t>
  </si>
  <si>
    <t>16 3 01 60970</t>
  </si>
  <si>
    <t>16 3 01 S0970</t>
  </si>
  <si>
    <t>Финансовое обеспечение (возмещение) затрат ресурсоснабжающих организаций в связи с оказанием услуг   в сфере теплоснабжения, водоснабжения и водоотведения</t>
  </si>
  <si>
    <t>Работы по капитальному ремонту и ремонту автомобильных дорог общего пользования местного значения, в том числе замене и установке остановочных павильонов</t>
  </si>
  <si>
    <t>Проведение первоочередных мероприятий по восстановлению объектов социальной и инженерной инфраструктуры военных городков на территории Московской области, переданных из федеральной собственности</t>
  </si>
  <si>
    <t>Софинансирование на проведение первоочередных мероприятий по восстановлению объектов социальной и инженерной инфраструктуры военных городков на территории Московской области, переданных из федеральной собственности</t>
  </si>
  <si>
    <t>Процент исполнения</t>
  </si>
  <si>
    <t>Распределение бюджетных ассигнований  по целевым статьям (муниципальным программам городского округа и непрограммным направлениям деятельности),  группам и подгруппам видов расходов классификации расходов бюджета  городского округа Электросталь Московской области за 2018 год</t>
  </si>
  <si>
    <t>План на 2018 год</t>
  </si>
  <si>
    <t>Исполнено за 2018 год</t>
  </si>
  <si>
    <t>от                     г. №</t>
  </si>
  <si>
    <t>Приложение  №8</t>
  </si>
  <si>
    <t>Софинансирование расходов на организацию деятельности многофункциональных центров предоставления государственных и муниципальных услуг</t>
  </si>
  <si>
    <t>Софинансирование расходов на организацию деятельности многофункциональных центров предоставления государственных и муниципальных услуг за счет средств бюджета муниципального образования</t>
  </si>
  <si>
    <t>06 0 02 60650</t>
  </si>
  <si>
    <t>06 0 02 S0650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</si>
</sst>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_р_."/>
    <numFmt numFmtId="189" formatCode="0.0"/>
    <numFmt numFmtId="190" formatCode="#,##0.0"/>
    <numFmt numFmtId="191" formatCode="#,##0.0_р_."/>
    <numFmt numFmtId="192" formatCode="#,##0.00_р_."/>
    <numFmt numFmtId="193" formatCode="#,##0.000"/>
    <numFmt numFmtId="194" formatCode="000000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b/>
      <sz val="9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1"/>
      <name val="Times New Roman Cyr"/>
      <family val="1"/>
    </font>
    <font>
      <b/>
      <sz val="10"/>
      <name val="Times New Roman"/>
      <family val="1"/>
    </font>
    <font>
      <sz val="8"/>
      <name val="Times New Roman Cyr"/>
      <family val="0"/>
    </font>
    <font>
      <b/>
      <sz val="8"/>
      <name val="Times New Roman Cyr"/>
      <family val="1"/>
    </font>
    <font>
      <b/>
      <sz val="8"/>
      <name val="Times New Roman"/>
      <family val="1"/>
    </font>
    <font>
      <sz val="10"/>
      <color indexed="8"/>
      <name val="Arial"/>
      <family val="2"/>
    </font>
    <font>
      <sz val="12"/>
      <color indexed="8"/>
      <name val="Times New Roman Cyr"/>
      <family val="1"/>
    </font>
    <font>
      <sz val="10"/>
      <color indexed="8"/>
      <name val="Times New Roman Cyr"/>
      <family val="1"/>
    </font>
    <font>
      <sz val="10"/>
      <color indexed="8"/>
      <name val="Arial Cyr"/>
      <family val="2"/>
    </font>
    <font>
      <sz val="10.5"/>
      <color indexed="8"/>
      <name val="Times New Roman Cyr"/>
      <family val="1"/>
    </font>
    <font>
      <b/>
      <sz val="10.5"/>
      <color indexed="8"/>
      <name val="Times New Roman Cyr"/>
      <family val="0"/>
    </font>
    <font>
      <b/>
      <sz val="10"/>
      <color indexed="8"/>
      <name val="Times New Roman"/>
      <family val="1"/>
    </font>
    <font>
      <sz val="11"/>
      <color indexed="8"/>
      <name val="Times New Roman CYR"/>
      <family val="1"/>
    </font>
    <font>
      <b/>
      <sz val="12"/>
      <color indexed="8"/>
      <name val="Times New Roman Cyr"/>
      <family val="1"/>
    </font>
    <font>
      <sz val="8"/>
      <color rgb="FF000000"/>
      <name val="Arial"/>
      <family val="2"/>
    </font>
    <font>
      <sz val="10"/>
      <color theme="1"/>
      <name val="Arial"/>
      <family val="2"/>
    </font>
    <font>
      <sz val="12"/>
      <color theme="1"/>
      <name val="Times New Roman Cyr"/>
      <family val="1"/>
    </font>
    <font>
      <sz val="10"/>
      <color theme="1"/>
      <name val="Times New Roman Cyr"/>
      <family val="1"/>
    </font>
    <font>
      <sz val="10"/>
      <color theme="1"/>
      <name val="Arial Cyr"/>
      <family val="2"/>
    </font>
    <font>
      <sz val="10.5"/>
      <color theme="1"/>
      <name val="Times New Roman Cyr"/>
      <family val="1"/>
    </font>
    <font>
      <b/>
      <sz val="10.5"/>
      <color theme="1"/>
      <name val="Times New Roman Cyr"/>
      <family val="0"/>
    </font>
    <font>
      <b/>
      <sz val="10"/>
      <color theme="1"/>
      <name val="Times New Roman"/>
      <family val="1"/>
    </font>
    <font>
      <sz val="11"/>
      <color theme="1"/>
      <name val="Times New Roman CYR"/>
      <family val="1"/>
    </font>
    <font>
      <b/>
      <sz val="12"/>
      <color theme="1"/>
      <name val="Times New Roman Cyr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EBE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8" fillId="8" borderId="1" applyNumberFormat="0" applyFon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0" fontId="5" fillId="7" borderId="2" applyNumberFormat="0" applyAlignment="0" applyProtection="0"/>
    <xf numFmtId="0" fontId="6" fillId="21" borderId="3" applyNumberFormat="0" applyAlignment="0" applyProtection="0"/>
    <xf numFmtId="0" fontId="7" fillId="21" borderId="2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7" applyNumberFormat="0" applyFill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4" fillId="23" borderId="0" applyNumberFormat="0" applyBorder="0" applyAlignment="0" applyProtection="0"/>
    <xf numFmtId="0" fontId="20" fillId="0" borderId="0" applyProtection="0">
      <alignment/>
    </xf>
    <xf numFmtId="0" fontId="2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3" fillId="24" borderId="9" applyNumberFormat="0" applyFont="0" applyAlignment="0" applyProtection="0"/>
    <xf numFmtId="9" fontId="0" fillId="0" borderId="0" applyFont="0" applyFill="0" applyBorder="0" applyAlignment="0" applyProtection="0"/>
    <xf numFmtId="0" fontId="17" fillId="0" borderId="10" applyNumberFormat="0" applyFill="0" applyAlignment="0" applyProtection="0"/>
    <xf numFmtId="0" fontId="1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60">
    <xf numFmtId="0" fontId="0" fillId="0" borderId="0" xfId="0" applyAlignment="1">
      <alignment/>
    </xf>
    <xf numFmtId="0" fontId="39" fillId="25" borderId="0" xfId="0" applyFont="1" applyFill="1" applyAlignment="1">
      <alignment/>
    </xf>
    <xf numFmtId="49" fontId="40" fillId="25" borderId="0" xfId="0" applyNumberFormat="1" applyFont="1" applyFill="1" applyAlignment="1">
      <alignment horizontal="left"/>
    </xf>
    <xf numFmtId="49" fontId="41" fillId="25" borderId="0" xfId="0" applyNumberFormat="1" applyFont="1" applyFill="1" applyAlignment="1">
      <alignment horizontal="center" vertical="top"/>
    </xf>
    <xf numFmtId="0" fontId="41" fillId="25" borderId="0" xfId="0" applyFont="1" applyFill="1" applyAlignment="1">
      <alignment horizontal="center" vertical="top" wrapText="1"/>
    </xf>
    <xf numFmtId="0" fontId="40" fillId="25" borderId="0" xfId="0" applyFont="1" applyFill="1" applyAlignment="1">
      <alignment horizontal="left"/>
    </xf>
    <xf numFmtId="49" fontId="42" fillId="25" borderId="0" xfId="0" applyNumberFormat="1" applyFont="1" applyFill="1" applyAlignment="1">
      <alignment horizontal="center" vertical="top"/>
    </xf>
    <xf numFmtId="0" fontId="42" fillId="25" borderId="0" xfId="0" applyFont="1" applyFill="1" applyAlignment="1">
      <alignment horizontal="center" vertical="top" wrapText="1"/>
    </xf>
    <xf numFmtId="0" fontId="41" fillId="25" borderId="0" xfId="0" applyFont="1" applyFill="1" applyAlignment="1">
      <alignment vertical="top"/>
    </xf>
    <xf numFmtId="0" fontId="42" fillId="25" borderId="0" xfId="0" applyFont="1" applyFill="1" applyAlignment="1">
      <alignment horizontal="center" wrapText="1"/>
    </xf>
    <xf numFmtId="0" fontId="42" fillId="25" borderId="0" xfId="0" applyFont="1" applyFill="1" applyAlignment="1">
      <alignment vertical="top"/>
    </xf>
    <xf numFmtId="0" fontId="43" fillId="25" borderId="0" xfId="0" applyFont="1" applyFill="1" applyBorder="1" applyAlignment="1">
      <alignment horizontal="justify" vertical="top"/>
    </xf>
    <xf numFmtId="49" fontId="43" fillId="25" borderId="0" xfId="0" applyNumberFormat="1" applyFont="1" applyFill="1" applyBorder="1" applyAlignment="1">
      <alignment horizontal="justify"/>
    </xf>
    <xf numFmtId="49" fontId="43" fillId="25" borderId="0" xfId="0" applyNumberFormat="1" applyFont="1" applyFill="1" applyBorder="1" applyAlignment="1">
      <alignment horizontal="center" vertical="top"/>
    </xf>
    <xf numFmtId="0" fontId="44" fillId="25" borderId="0" xfId="0" applyFont="1" applyFill="1" applyBorder="1" applyAlignment="1">
      <alignment horizontal="center" vertical="top" wrapText="1"/>
    </xf>
    <xf numFmtId="0" fontId="45" fillId="25" borderId="0" xfId="0" applyFont="1" applyFill="1" applyBorder="1" applyAlignment="1">
      <alignment horizontal="right" wrapText="1"/>
    </xf>
    <xf numFmtId="190" fontId="45" fillId="25" borderId="0" xfId="0" applyNumberFormat="1" applyFont="1" applyFill="1" applyBorder="1" applyAlignment="1" applyProtection="1">
      <alignment horizontal="right" wrapText="1"/>
      <protection hidden="1" locked="0"/>
    </xf>
    <xf numFmtId="190" fontId="46" fillId="25" borderId="0" xfId="0" applyNumberFormat="1" applyFont="1" applyFill="1" applyBorder="1" applyAlignment="1">
      <alignment wrapText="1"/>
    </xf>
    <xf numFmtId="49" fontId="22" fillId="25" borderId="11" xfId="0" applyNumberFormat="1" applyFont="1" applyFill="1" applyBorder="1" applyAlignment="1" applyProtection="1">
      <alignment horizontal="left" vertical="top" wrapText="1"/>
      <protection hidden="1" locked="0"/>
    </xf>
    <xf numFmtId="0" fontId="23" fillId="25" borderId="11" xfId="0" applyNumberFormat="1" applyFont="1" applyFill="1" applyBorder="1" applyAlignment="1" applyProtection="1">
      <alignment horizontal="center" vertical="center" wrapText="1"/>
      <protection hidden="1" locked="0"/>
    </xf>
    <xf numFmtId="190" fontId="23" fillId="25" borderId="11" xfId="0" applyNumberFormat="1" applyFont="1" applyFill="1" applyBorder="1" applyAlignment="1" applyProtection="1">
      <alignment horizontal="right" vertical="center" wrapText="1"/>
      <protection hidden="1" locked="0"/>
    </xf>
    <xf numFmtId="0" fontId="24" fillId="25" borderId="11" xfId="0" applyFont="1" applyFill="1" applyBorder="1" applyAlignment="1">
      <alignment horizontal="center" vertical="top" wrapText="1"/>
    </xf>
    <xf numFmtId="0" fontId="25" fillId="25" borderId="11" xfId="0" applyFont="1" applyFill="1" applyBorder="1" applyAlignment="1">
      <alignment wrapText="1"/>
    </xf>
    <xf numFmtId="0" fontId="21" fillId="25" borderId="11" xfId="0" applyFont="1" applyFill="1" applyBorder="1" applyAlignment="1">
      <alignment horizontal="center" vertical="center"/>
    </xf>
    <xf numFmtId="190" fontId="21" fillId="25" borderId="11" xfId="0" applyNumberFormat="1" applyFont="1" applyFill="1" applyBorder="1" applyAlignment="1" applyProtection="1">
      <alignment horizontal="right" vertical="center" wrapText="1"/>
      <protection hidden="1" locked="0"/>
    </xf>
    <xf numFmtId="0" fontId="26" fillId="25" borderId="11" xfId="0" applyFont="1" applyFill="1" applyBorder="1" applyAlignment="1">
      <alignment vertical="top" wrapText="1"/>
    </xf>
    <xf numFmtId="49" fontId="23" fillId="25" borderId="11" xfId="0" applyNumberFormat="1" applyFont="1" applyFill="1" applyBorder="1" applyAlignment="1" applyProtection="1">
      <alignment horizontal="center" vertical="center" wrapText="1"/>
      <protection hidden="1" locked="0"/>
    </xf>
    <xf numFmtId="190" fontId="23" fillId="25" borderId="11" xfId="0" applyNumberFormat="1" applyFont="1" applyFill="1" applyBorder="1" applyAlignment="1" applyProtection="1">
      <alignment wrapText="1"/>
      <protection hidden="1" locked="0"/>
    </xf>
    <xf numFmtId="49" fontId="22" fillId="25" borderId="11" xfId="0" applyNumberFormat="1" applyFont="1" applyFill="1" applyBorder="1" applyAlignment="1">
      <alignment horizontal="left" vertical="top" wrapText="1"/>
    </xf>
    <xf numFmtId="0" fontId="26" fillId="25" borderId="11" xfId="0" applyFont="1" applyFill="1" applyBorder="1" applyAlignment="1">
      <alignment vertical="top" wrapText="1"/>
    </xf>
    <xf numFmtId="0" fontId="23" fillId="25" borderId="11" xfId="0" applyNumberFormat="1" applyFont="1" applyFill="1" applyBorder="1" applyAlignment="1" applyProtection="1">
      <alignment horizontal="center" wrapText="1"/>
      <protection hidden="1" locked="0"/>
    </xf>
    <xf numFmtId="0" fontId="22" fillId="25" borderId="0" xfId="0" applyFont="1" applyFill="1" applyAlignment="1">
      <alignment wrapText="1"/>
    </xf>
    <xf numFmtId="194" fontId="22" fillId="25" borderId="11" xfId="0" applyNumberFormat="1" applyFont="1" applyFill="1" applyBorder="1" applyAlignment="1" applyProtection="1">
      <alignment horizontal="left" vertical="top" wrapText="1"/>
      <protection hidden="1" locked="0"/>
    </xf>
    <xf numFmtId="0" fontId="22" fillId="25" borderId="11" xfId="0" applyFont="1" applyFill="1" applyBorder="1" applyAlignment="1">
      <alignment wrapText="1"/>
    </xf>
    <xf numFmtId="0" fontId="22" fillId="25" borderId="11" xfId="21" applyNumberFormat="1" applyFont="1" applyFill="1" applyBorder="1" applyAlignment="1">
      <alignment horizontal="left" vertical="top" wrapText="1"/>
    </xf>
    <xf numFmtId="190" fontId="23" fillId="25" borderId="11" xfId="0" applyNumberFormat="1" applyFont="1" applyFill="1" applyBorder="1" applyAlignment="1" applyProtection="1">
      <alignment horizontal="right" wrapText="1"/>
      <protection hidden="1" locked="0"/>
    </xf>
    <xf numFmtId="0" fontId="23" fillId="25" borderId="11" xfId="0" applyFont="1" applyFill="1" applyBorder="1" applyAlignment="1">
      <alignment horizontal="center" vertical="center"/>
    </xf>
    <xf numFmtId="190" fontId="23" fillId="25" borderId="11" xfId="0" applyNumberFormat="1" applyFont="1" applyFill="1" applyBorder="1" applyAlignment="1" applyProtection="1">
      <alignment horizontal="center" vertical="center" wrapText="1"/>
      <protection hidden="1" locked="0"/>
    </xf>
    <xf numFmtId="2" fontId="22" fillId="25" borderId="11" xfId="0" applyNumberFormat="1" applyFont="1" applyFill="1" applyBorder="1" applyAlignment="1" applyProtection="1">
      <alignment horizontal="left" vertical="top" wrapText="1"/>
      <protection hidden="1" locked="0"/>
    </xf>
    <xf numFmtId="0" fontId="22" fillId="25" borderId="0" xfId="0" applyFont="1" applyFill="1" applyAlignment="1">
      <alignment vertical="top" wrapText="1"/>
    </xf>
    <xf numFmtId="0" fontId="22" fillId="25" borderId="11" xfId="0" applyFont="1" applyFill="1" applyBorder="1" applyAlignment="1">
      <alignment/>
    </xf>
    <xf numFmtId="0" fontId="22" fillId="25" borderId="12" xfId="21" applyNumberFormat="1" applyFont="1" applyFill="1" applyBorder="1" applyAlignment="1">
      <alignment horizontal="left" vertical="top" wrapText="1"/>
    </xf>
    <xf numFmtId="49" fontId="21" fillId="25" borderId="11" xfId="0" applyNumberFormat="1" applyFont="1" applyFill="1" applyBorder="1" applyAlignment="1" applyProtection="1">
      <alignment horizontal="left" vertical="center" wrapText="1"/>
      <protection hidden="1" locked="0"/>
    </xf>
    <xf numFmtId="49" fontId="23" fillId="25" borderId="11" xfId="0" applyNumberFormat="1" applyFont="1" applyFill="1" applyBorder="1" applyAlignment="1" applyProtection="1">
      <alignment horizontal="left" vertical="center" wrapText="1"/>
      <protection hidden="1" locked="0"/>
    </xf>
    <xf numFmtId="0" fontId="23" fillId="25" borderId="11" xfId="0" applyFont="1" applyFill="1" applyBorder="1" applyAlignment="1">
      <alignment vertical="center"/>
    </xf>
    <xf numFmtId="190" fontId="23" fillId="25" borderId="11" xfId="0" applyNumberFormat="1" applyFont="1" applyFill="1" applyBorder="1" applyAlignment="1">
      <alignment vertical="center"/>
    </xf>
    <xf numFmtId="49" fontId="22" fillId="25" borderId="13" xfId="0" applyNumberFormat="1" applyFont="1" applyFill="1" applyBorder="1" applyAlignment="1" applyProtection="1">
      <alignment horizontal="left" vertical="top" wrapText="1"/>
      <protection hidden="1" locked="0"/>
    </xf>
    <xf numFmtId="49" fontId="25" fillId="25" borderId="11" xfId="0" applyNumberFormat="1" applyFont="1" applyFill="1" applyBorder="1" applyAlignment="1" applyProtection="1">
      <alignment horizontal="right" vertical="top" wrapText="1"/>
      <protection hidden="1" locked="0"/>
    </xf>
    <xf numFmtId="190" fontId="25" fillId="25" borderId="11" xfId="0" applyNumberFormat="1" applyFont="1" applyFill="1" applyBorder="1" applyAlignment="1" applyProtection="1">
      <alignment horizontal="right" vertical="center" wrapText="1"/>
      <protection hidden="1" locked="0"/>
    </xf>
    <xf numFmtId="0" fontId="21" fillId="25" borderId="11" xfId="0" applyNumberFormat="1" applyFont="1" applyFill="1" applyBorder="1" applyAlignment="1" applyProtection="1">
      <alignment horizontal="center" vertical="center" wrapText="1"/>
      <protection hidden="1" locked="0"/>
    </xf>
    <xf numFmtId="190" fontId="25" fillId="25" borderId="11" xfId="0" applyNumberFormat="1" applyFont="1" applyFill="1" applyBorder="1" applyAlignment="1" applyProtection="1">
      <alignment horizontal="right" vertical="top" wrapText="1"/>
      <protection hidden="1" locked="0"/>
    </xf>
    <xf numFmtId="190" fontId="25" fillId="25" borderId="11" xfId="0" applyNumberFormat="1" applyFont="1" applyFill="1" applyBorder="1" applyAlignment="1" applyProtection="1">
      <alignment horizontal="right" wrapText="1"/>
      <protection hidden="1" locked="0"/>
    </xf>
    <xf numFmtId="49" fontId="27" fillId="25" borderId="11" xfId="0" applyNumberFormat="1" applyFont="1" applyFill="1" applyBorder="1" applyAlignment="1">
      <alignment horizontal="center" vertical="top" wrapText="1"/>
    </xf>
    <xf numFmtId="3" fontId="27" fillId="26" borderId="11" xfId="0" applyNumberFormat="1" applyFont="1" applyFill="1" applyBorder="1" applyAlignment="1">
      <alignment horizontal="center" vertical="top" wrapText="1"/>
    </xf>
    <xf numFmtId="3" fontId="28" fillId="26" borderId="11" xfId="0" applyNumberFormat="1" applyFont="1" applyFill="1" applyBorder="1" applyAlignment="1">
      <alignment horizontal="center" vertical="center" wrapText="1"/>
    </xf>
    <xf numFmtId="0" fontId="25" fillId="25" borderId="11" xfId="0" applyFont="1" applyFill="1" applyBorder="1" applyAlignment="1">
      <alignment horizontal="right" wrapText="1"/>
    </xf>
    <xf numFmtId="190" fontId="46" fillId="25" borderId="0" xfId="0" applyNumberFormat="1" applyFont="1" applyFill="1" applyBorder="1" applyAlignment="1">
      <alignment horizontal="left" wrapText="1"/>
    </xf>
    <xf numFmtId="0" fontId="47" fillId="25" borderId="0" xfId="0" applyFont="1" applyFill="1" applyAlignment="1">
      <alignment horizontal="center" wrapText="1"/>
    </xf>
    <xf numFmtId="49" fontId="41" fillId="25" borderId="0" xfId="0" applyNumberFormat="1" applyFont="1" applyFill="1" applyAlignment="1">
      <alignment horizontal="left"/>
    </xf>
    <xf numFmtId="0" fontId="41" fillId="25" borderId="0" xfId="0" applyFont="1" applyFill="1" applyAlignment="1">
      <alignment horizontal="left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" xfId="21"/>
    <cellStyle name="40% — акцент1" xfId="22"/>
    <cellStyle name="40% — акцент2" xfId="23"/>
    <cellStyle name="40% — акцент3" xfId="24"/>
    <cellStyle name="40% — акцент4" xfId="25"/>
    <cellStyle name="40% — акцент5" xfId="26"/>
    <cellStyle name="40% — акцент6" xfId="27"/>
    <cellStyle name="60% — акцент1" xfId="28"/>
    <cellStyle name="60% — акцент2" xfId="29"/>
    <cellStyle name="60% — акцент3" xfId="30"/>
    <cellStyle name="60% — акцент4" xfId="31"/>
    <cellStyle name="60% — акцент5" xfId="32"/>
    <cellStyle name="60% —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76"/>
  <sheetViews>
    <sheetView tabSelected="1" zoomScalePageLayoutView="0" workbookViewId="0" topLeftCell="A1">
      <selection activeCell="C1" sqref="C1:D1"/>
    </sheetView>
  </sheetViews>
  <sheetFormatPr defaultColWidth="9.140625" defaultRowHeight="18.75" customHeight="1"/>
  <cols>
    <col min="1" max="1" width="59.421875" style="1" customWidth="1"/>
    <col min="2" max="2" width="11.8515625" style="1" customWidth="1"/>
    <col min="3" max="3" width="6.28125" style="1" customWidth="1"/>
    <col min="4" max="4" width="10.421875" style="1" customWidth="1"/>
    <col min="5" max="5" width="10.140625" style="1" customWidth="1"/>
    <col min="6" max="6" width="9.140625" style="1" customWidth="1"/>
    <col min="7" max="16384" width="9.140625" style="1" customWidth="1"/>
  </cols>
  <sheetData>
    <row r="1" spans="2:5" ht="18.75" customHeight="1">
      <c r="B1" s="2"/>
      <c r="C1" s="58" t="s">
        <v>814</v>
      </c>
      <c r="D1" s="3"/>
      <c r="E1" s="4"/>
    </row>
    <row r="2" spans="2:5" ht="15.75" customHeight="1">
      <c r="B2" s="5"/>
      <c r="C2" s="59" t="s">
        <v>22</v>
      </c>
      <c r="D2" s="6"/>
      <c r="E2" s="7"/>
    </row>
    <row r="3" spans="2:5" ht="14.25" customHeight="1">
      <c r="B3" s="5"/>
      <c r="C3" s="59" t="s">
        <v>23</v>
      </c>
      <c r="D3" s="6"/>
      <c r="E3" s="4"/>
    </row>
    <row r="4" spans="2:5" ht="13.5" customHeight="1">
      <c r="B4" s="5"/>
      <c r="C4" s="59" t="s">
        <v>24</v>
      </c>
      <c r="D4" s="6"/>
      <c r="E4" s="4"/>
    </row>
    <row r="5" spans="1:5" ht="14.25" customHeight="1">
      <c r="A5" s="8"/>
      <c r="B5" s="5"/>
      <c r="C5" s="59" t="s">
        <v>813</v>
      </c>
      <c r="D5" s="6"/>
      <c r="E5" s="9"/>
    </row>
    <row r="6" spans="1:4" ht="18.75" customHeight="1">
      <c r="A6" s="10"/>
      <c r="B6" s="5"/>
      <c r="C6" s="6"/>
      <c r="D6" s="6"/>
    </row>
    <row r="7" spans="1:6" ht="66" customHeight="1">
      <c r="A7" s="57" t="s">
        <v>810</v>
      </c>
      <c r="B7" s="57"/>
      <c r="C7" s="57"/>
      <c r="D7" s="57"/>
      <c r="E7" s="57"/>
      <c r="F7" s="57"/>
    </row>
    <row r="8" spans="1:5" ht="18.75" customHeight="1">
      <c r="A8" s="11"/>
      <c r="B8" s="12"/>
      <c r="C8" s="13"/>
      <c r="D8" s="14"/>
      <c r="E8" s="14" t="s">
        <v>52</v>
      </c>
    </row>
    <row r="9" spans="1:6" ht="43.5" customHeight="1">
      <c r="A9" s="21" t="s">
        <v>19</v>
      </c>
      <c r="B9" s="52" t="s">
        <v>20</v>
      </c>
      <c r="C9" s="52" t="s">
        <v>21</v>
      </c>
      <c r="D9" s="53" t="s">
        <v>811</v>
      </c>
      <c r="E9" s="53" t="s">
        <v>812</v>
      </c>
      <c r="F9" s="54" t="s">
        <v>809</v>
      </c>
    </row>
    <row r="10" spans="1:6" ht="36.75" customHeight="1">
      <c r="A10" s="22" t="s">
        <v>351</v>
      </c>
      <c r="B10" s="23" t="s">
        <v>201</v>
      </c>
      <c r="C10" s="23"/>
      <c r="D10" s="24">
        <f>D11+D25+D39+D51+D69+D75+D79+D91</f>
        <v>279897.8</v>
      </c>
      <c r="E10" s="24">
        <f>E11+E25+E39+E51+E69+E75+E79+E91</f>
        <v>267785.5</v>
      </c>
      <c r="F10" s="24">
        <f>E10/D10*100</f>
        <v>95.67259907008916</v>
      </c>
    </row>
    <row r="11" spans="1:6" ht="32.25" customHeight="1">
      <c r="A11" s="18" t="s">
        <v>291</v>
      </c>
      <c r="B11" s="19" t="s">
        <v>335</v>
      </c>
      <c r="C11" s="19"/>
      <c r="D11" s="20">
        <f>D12</f>
        <v>19814.100000000002</v>
      </c>
      <c r="E11" s="20">
        <f>E12</f>
        <v>19811.800000000003</v>
      </c>
      <c r="F11" s="20">
        <f aca="true" t="shared" si="0" ref="F11:F74">E11/D11*100</f>
        <v>99.98839210461237</v>
      </c>
    </row>
    <row r="12" spans="1:6" ht="31.5" customHeight="1">
      <c r="A12" s="18" t="s">
        <v>292</v>
      </c>
      <c r="B12" s="19" t="s">
        <v>336</v>
      </c>
      <c r="C12" s="19"/>
      <c r="D12" s="20">
        <f>D13+D16+D19+D22</f>
        <v>19814.100000000002</v>
      </c>
      <c r="E12" s="20">
        <f>E13+E16+E19+E22</f>
        <v>19811.800000000003</v>
      </c>
      <c r="F12" s="20">
        <f t="shared" si="0"/>
        <v>99.98839210461237</v>
      </c>
    </row>
    <row r="13" spans="1:6" ht="18.75" customHeight="1">
      <c r="A13" s="18" t="s">
        <v>27</v>
      </c>
      <c r="B13" s="19" t="s">
        <v>337</v>
      </c>
      <c r="C13" s="19"/>
      <c r="D13" s="20">
        <f>D14</f>
        <v>17626.9</v>
      </c>
      <c r="E13" s="20">
        <f>E14</f>
        <v>17626.9</v>
      </c>
      <c r="F13" s="20">
        <f t="shared" si="0"/>
        <v>100</v>
      </c>
    </row>
    <row r="14" spans="1:6" ht="27.75" customHeight="1">
      <c r="A14" s="18" t="s">
        <v>62</v>
      </c>
      <c r="B14" s="19"/>
      <c r="C14" s="19">
        <v>600</v>
      </c>
      <c r="D14" s="20">
        <f>D15</f>
        <v>17626.9</v>
      </c>
      <c r="E14" s="20">
        <f>E15</f>
        <v>17626.9</v>
      </c>
      <c r="F14" s="20">
        <f t="shared" si="0"/>
        <v>100</v>
      </c>
    </row>
    <row r="15" spans="1:6" ht="18.75" customHeight="1">
      <c r="A15" s="18" t="s">
        <v>28</v>
      </c>
      <c r="B15" s="19"/>
      <c r="C15" s="19">
        <v>610</v>
      </c>
      <c r="D15" s="20">
        <v>17626.9</v>
      </c>
      <c r="E15" s="20">
        <v>17626.9</v>
      </c>
      <c r="F15" s="20">
        <f t="shared" si="0"/>
        <v>100</v>
      </c>
    </row>
    <row r="16" spans="1:6" ht="18.75" customHeight="1">
      <c r="A16" s="18" t="s">
        <v>90</v>
      </c>
      <c r="B16" s="19" t="s">
        <v>295</v>
      </c>
      <c r="C16" s="19"/>
      <c r="D16" s="20">
        <f>D17</f>
        <v>701</v>
      </c>
      <c r="E16" s="20">
        <f>E17</f>
        <v>698.7</v>
      </c>
      <c r="F16" s="20">
        <f t="shared" si="0"/>
        <v>99.67189728958631</v>
      </c>
    </row>
    <row r="17" spans="1:6" ht="27" customHeight="1">
      <c r="A17" s="18" t="s">
        <v>62</v>
      </c>
      <c r="B17" s="19"/>
      <c r="C17" s="19">
        <v>600</v>
      </c>
      <c r="D17" s="20">
        <f>D18</f>
        <v>701</v>
      </c>
      <c r="E17" s="20">
        <f>E18</f>
        <v>698.7</v>
      </c>
      <c r="F17" s="20">
        <f t="shared" si="0"/>
        <v>99.67189728958631</v>
      </c>
    </row>
    <row r="18" spans="1:6" ht="18.75" customHeight="1">
      <c r="A18" s="18" t="s">
        <v>28</v>
      </c>
      <c r="B18" s="19"/>
      <c r="C18" s="19">
        <v>610</v>
      </c>
      <c r="D18" s="20">
        <v>701</v>
      </c>
      <c r="E18" s="20">
        <v>698.7</v>
      </c>
      <c r="F18" s="20">
        <f t="shared" si="0"/>
        <v>99.67189728958631</v>
      </c>
    </row>
    <row r="19" spans="1:6" ht="29.25" customHeight="1">
      <c r="A19" s="18" t="s">
        <v>636</v>
      </c>
      <c r="B19" s="19" t="s">
        <v>638</v>
      </c>
      <c r="C19" s="19"/>
      <c r="D19" s="20">
        <f>D20</f>
        <v>1306.3</v>
      </c>
      <c r="E19" s="20">
        <f>E20</f>
        <v>1306.3</v>
      </c>
      <c r="F19" s="20">
        <f t="shared" si="0"/>
        <v>100</v>
      </c>
    </row>
    <row r="20" spans="1:6" ht="27" customHeight="1">
      <c r="A20" s="18" t="s">
        <v>62</v>
      </c>
      <c r="B20" s="19"/>
      <c r="C20" s="19">
        <v>600</v>
      </c>
      <c r="D20" s="20">
        <f>D21</f>
        <v>1306.3</v>
      </c>
      <c r="E20" s="20">
        <f>E21</f>
        <v>1306.3</v>
      </c>
      <c r="F20" s="20">
        <f t="shared" si="0"/>
        <v>100</v>
      </c>
    </row>
    <row r="21" spans="1:6" ht="18.75" customHeight="1">
      <c r="A21" s="18" t="s">
        <v>28</v>
      </c>
      <c r="B21" s="19"/>
      <c r="C21" s="19">
        <v>610</v>
      </c>
      <c r="D21" s="20">
        <v>1306.3</v>
      </c>
      <c r="E21" s="20">
        <v>1306.3</v>
      </c>
      <c r="F21" s="20">
        <f t="shared" si="0"/>
        <v>100</v>
      </c>
    </row>
    <row r="22" spans="1:6" ht="35.25" customHeight="1">
      <c r="A22" s="18" t="s">
        <v>637</v>
      </c>
      <c r="B22" s="19" t="s">
        <v>639</v>
      </c>
      <c r="C22" s="19"/>
      <c r="D22" s="20">
        <f>D23</f>
        <v>179.9</v>
      </c>
      <c r="E22" s="20">
        <f>E23</f>
        <v>179.9</v>
      </c>
      <c r="F22" s="20">
        <f t="shared" si="0"/>
        <v>100</v>
      </c>
    </row>
    <row r="23" spans="1:6" ht="24.75" customHeight="1">
      <c r="A23" s="18" t="s">
        <v>62</v>
      </c>
      <c r="B23" s="19"/>
      <c r="C23" s="19">
        <v>600</v>
      </c>
      <c r="D23" s="20">
        <f>D24</f>
        <v>179.9</v>
      </c>
      <c r="E23" s="20">
        <f>E24</f>
        <v>179.9</v>
      </c>
      <c r="F23" s="20">
        <f t="shared" si="0"/>
        <v>100</v>
      </c>
    </row>
    <row r="24" spans="1:6" ht="18.75" customHeight="1">
      <c r="A24" s="18" t="s">
        <v>28</v>
      </c>
      <c r="B24" s="19"/>
      <c r="C24" s="19">
        <v>610</v>
      </c>
      <c r="D24" s="20">
        <v>179.9</v>
      </c>
      <c r="E24" s="20">
        <v>179.9</v>
      </c>
      <c r="F24" s="20">
        <f t="shared" si="0"/>
        <v>100</v>
      </c>
    </row>
    <row r="25" spans="1:6" ht="18.75" customHeight="1">
      <c r="A25" s="18" t="s">
        <v>293</v>
      </c>
      <c r="B25" s="19" t="s">
        <v>338</v>
      </c>
      <c r="C25" s="19"/>
      <c r="D25" s="20">
        <f>D26</f>
        <v>56208.40000000001</v>
      </c>
      <c r="E25" s="20">
        <f>E26</f>
        <v>56201.600000000006</v>
      </c>
      <c r="F25" s="20">
        <f t="shared" si="0"/>
        <v>99.98790216408935</v>
      </c>
    </row>
    <row r="26" spans="1:6" ht="44.25" customHeight="1">
      <c r="A26" s="18" t="s">
        <v>294</v>
      </c>
      <c r="B26" s="19" t="s">
        <v>339</v>
      </c>
      <c r="C26" s="19"/>
      <c r="D26" s="20">
        <f>D27+D30+D33+D36</f>
        <v>56208.40000000001</v>
      </c>
      <c r="E26" s="20">
        <f>E27+E30+E33+E36</f>
        <v>56201.600000000006</v>
      </c>
      <c r="F26" s="20">
        <f t="shared" si="0"/>
        <v>99.98790216408935</v>
      </c>
    </row>
    <row r="27" spans="1:6" ht="18.75" customHeight="1">
      <c r="A27" s="18" t="s">
        <v>27</v>
      </c>
      <c r="B27" s="19" t="s">
        <v>340</v>
      </c>
      <c r="C27" s="19"/>
      <c r="D27" s="20">
        <f>D28</f>
        <v>50162.8</v>
      </c>
      <c r="E27" s="20">
        <f>E28</f>
        <v>50160.3</v>
      </c>
      <c r="F27" s="20">
        <f t="shared" si="0"/>
        <v>99.99501622716436</v>
      </c>
    </row>
    <row r="28" spans="1:6" ht="30" customHeight="1">
      <c r="A28" s="18" t="s">
        <v>62</v>
      </c>
      <c r="B28" s="19"/>
      <c r="C28" s="19">
        <v>600</v>
      </c>
      <c r="D28" s="20">
        <f>D29</f>
        <v>50162.8</v>
      </c>
      <c r="E28" s="20">
        <f>E29</f>
        <v>50160.3</v>
      </c>
      <c r="F28" s="20">
        <f t="shared" si="0"/>
        <v>99.99501622716436</v>
      </c>
    </row>
    <row r="29" spans="1:6" ht="18.75" customHeight="1">
      <c r="A29" s="18" t="s">
        <v>28</v>
      </c>
      <c r="B29" s="19"/>
      <c r="C29" s="19">
        <v>610</v>
      </c>
      <c r="D29" s="20">
        <v>50162.8</v>
      </c>
      <c r="E29" s="20">
        <v>50160.3</v>
      </c>
      <c r="F29" s="20">
        <f t="shared" si="0"/>
        <v>99.99501622716436</v>
      </c>
    </row>
    <row r="30" spans="1:6" ht="18.75" customHeight="1">
      <c r="A30" s="18" t="s">
        <v>90</v>
      </c>
      <c r="B30" s="19" t="s">
        <v>296</v>
      </c>
      <c r="C30" s="19"/>
      <c r="D30" s="20">
        <f>D31</f>
        <v>1222.4</v>
      </c>
      <c r="E30" s="20">
        <f>E31</f>
        <v>1218.1</v>
      </c>
      <c r="F30" s="20">
        <f t="shared" si="0"/>
        <v>99.64823298429319</v>
      </c>
    </row>
    <row r="31" spans="1:6" ht="28.5" customHeight="1">
      <c r="A31" s="18" t="s">
        <v>62</v>
      </c>
      <c r="B31" s="19"/>
      <c r="C31" s="19">
        <v>600</v>
      </c>
      <c r="D31" s="20">
        <f>D32</f>
        <v>1222.4</v>
      </c>
      <c r="E31" s="20">
        <f>E32</f>
        <v>1218.1</v>
      </c>
      <c r="F31" s="20">
        <f t="shared" si="0"/>
        <v>99.64823298429319</v>
      </c>
    </row>
    <row r="32" spans="1:6" ht="18.75" customHeight="1">
      <c r="A32" s="18" t="s">
        <v>28</v>
      </c>
      <c r="B32" s="19"/>
      <c r="C32" s="19">
        <v>610</v>
      </c>
      <c r="D32" s="20">
        <v>1222.4</v>
      </c>
      <c r="E32" s="20">
        <v>1218.1</v>
      </c>
      <c r="F32" s="20">
        <f t="shared" si="0"/>
        <v>99.64823298429319</v>
      </c>
    </row>
    <row r="33" spans="1:6" ht="26.25" customHeight="1">
      <c r="A33" s="18" t="s">
        <v>636</v>
      </c>
      <c r="B33" s="19" t="s">
        <v>640</v>
      </c>
      <c r="C33" s="19"/>
      <c r="D33" s="20">
        <f>D34</f>
        <v>4233.4</v>
      </c>
      <c r="E33" s="20">
        <f>E34</f>
        <v>4233.4</v>
      </c>
      <c r="F33" s="20">
        <f t="shared" si="0"/>
        <v>100</v>
      </c>
    </row>
    <row r="34" spans="1:6" ht="24" customHeight="1">
      <c r="A34" s="18" t="s">
        <v>62</v>
      </c>
      <c r="B34" s="19"/>
      <c r="C34" s="19">
        <v>600</v>
      </c>
      <c r="D34" s="20">
        <f>D35</f>
        <v>4233.4</v>
      </c>
      <c r="E34" s="20">
        <f>E35</f>
        <v>4233.4</v>
      </c>
      <c r="F34" s="20">
        <f t="shared" si="0"/>
        <v>100</v>
      </c>
    </row>
    <row r="35" spans="1:6" ht="18.75" customHeight="1">
      <c r="A35" s="18" t="s">
        <v>28</v>
      </c>
      <c r="B35" s="19"/>
      <c r="C35" s="19">
        <v>610</v>
      </c>
      <c r="D35" s="20">
        <v>4233.4</v>
      </c>
      <c r="E35" s="20">
        <v>4233.4</v>
      </c>
      <c r="F35" s="20">
        <f t="shared" si="0"/>
        <v>100</v>
      </c>
    </row>
    <row r="36" spans="1:6" ht="27" customHeight="1">
      <c r="A36" s="18" t="s">
        <v>637</v>
      </c>
      <c r="B36" s="19" t="s">
        <v>641</v>
      </c>
      <c r="C36" s="19"/>
      <c r="D36" s="20">
        <f>D37</f>
        <v>589.8</v>
      </c>
      <c r="E36" s="20">
        <f>E37</f>
        <v>589.8</v>
      </c>
      <c r="F36" s="20">
        <f t="shared" si="0"/>
        <v>100</v>
      </c>
    </row>
    <row r="37" spans="1:6" ht="28.5" customHeight="1">
      <c r="A37" s="18" t="s">
        <v>62</v>
      </c>
      <c r="B37" s="19"/>
      <c r="C37" s="19">
        <v>600</v>
      </c>
      <c r="D37" s="20">
        <f>D38</f>
        <v>589.8</v>
      </c>
      <c r="E37" s="20">
        <f>E38</f>
        <v>589.8</v>
      </c>
      <c r="F37" s="20">
        <f t="shared" si="0"/>
        <v>100</v>
      </c>
    </row>
    <row r="38" spans="1:6" ht="18.75" customHeight="1">
      <c r="A38" s="18" t="s">
        <v>28</v>
      </c>
      <c r="B38" s="19"/>
      <c r="C38" s="19">
        <v>610</v>
      </c>
      <c r="D38" s="20">
        <v>589.8</v>
      </c>
      <c r="E38" s="20">
        <v>589.8</v>
      </c>
      <c r="F38" s="20">
        <f t="shared" si="0"/>
        <v>100</v>
      </c>
    </row>
    <row r="39" spans="1:6" ht="30" customHeight="1">
      <c r="A39" s="18" t="s">
        <v>276</v>
      </c>
      <c r="B39" s="19" t="s">
        <v>203</v>
      </c>
      <c r="C39" s="19"/>
      <c r="D39" s="20">
        <f>D40</f>
        <v>85659.79999999999</v>
      </c>
      <c r="E39" s="20">
        <f>E40</f>
        <v>85659.79999999999</v>
      </c>
      <c r="F39" s="20">
        <f t="shared" si="0"/>
        <v>100</v>
      </c>
    </row>
    <row r="40" spans="1:6" ht="30" customHeight="1">
      <c r="A40" s="18" t="s">
        <v>107</v>
      </c>
      <c r="B40" s="19" t="s">
        <v>204</v>
      </c>
      <c r="C40" s="19"/>
      <c r="D40" s="20">
        <f>D41+D45</f>
        <v>85659.79999999999</v>
      </c>
      <c r="E40" s="20">
        <f>E41+E45</f>
        <v>85659.79999999999</v>
      </c>
      <c r="F40" s="20">
        <f t="shared" si="0"/>
        <v>100</v>
      </c>
    </row>
    <row r="41" spans="1:6" ht="18.75" customHeight="1">
      <c r="A41" s="18" t="s">
        <v>27</v>
      </c>
      <c r="B41" s="19" t="s">
        <v>205</v>
      </c>
      <c r="C41" s="19"/>
      <c r="D41" s="20">
        <f>D42</f>
        <v>84006.9</v>
      </c>
      <c r="E41" s="20">
        <f>E42</f>
        <v>84006.9</v>
      </c>
      <c r="F41" s="20">
        <f t="shared" si="0"/>
        <v>100</v>
      </c>
    </row>
    <row r="42" spans="1:6" ht="29.25" customHeight="1">
      <c r="A42" s="18" t="s">
        <v>62</v>
      </c>
      <c r="B42" s="19"/>
      <c r="C42" s="19">
        <v>600</v>
      </c>
      <c r="D42" s="20">
        <f>D43+D44</f>
        <v>84006.9</v>
      </c>
      <c r="E42" s="20">
        <f>E43+E44</f>
        <v>84006.9</v>
      </c>
      <c r="F42" s="20">
        <f t="shared" si="0"/>
        <v>100</v>
      </c>
    </row>
    <row r="43" spans="1:6" ht="18.75" customHeight="1">
      <c r="A43" s="18" t="s">
        <v>28</v>
      </c>
      <c r="B43" s="19"/>
      <c r="C43" s="19">
        <v>610</v>
      </c>
      <c r="D43" s="20">
        <v>53416.5</v>
      </c>
      <c r="E43" s="20">
        <v>53416.5</v>
      </c>
      <c r="F43" s="20">
        <f t="shared" si="0"/>
        <v>100</v>
      </c>
    </row>
    <row r="44" spans="1:6" ht="18.75" customHeight="1">
      <c r="A44" s="18" t="s">
        <v>29</v>
      </c>
      <c r="B44" s="19"/>
      <c r="C44" s="19">
        <v>620</v>
      </c>
      <c r="D44" s="20">
        <v>30590.4</v>
      </c>
      <c r="E44" s="20">
        <v>30590.4</v>
      </c>
      <c r="F44" s="20">
        <f t="shared" si="0"/>
        <v>100</v>
      </c>
    </row>
    <row r="45" spans="1:6" ht="18.75" customHeight="1">
      <c r="A45" s="18" t="s">
        <v>90</v>
      </c>
      <c r="B45" s="19" t="s">
        <v>297</v>
      </c>
      <c r="C45" s="19"/>
      <c r="D45" s="20">
        <f>D46+D48</f>
        <v>1652.9</v>
      </c>
      <c r="E45" s="20">
        <f>E46+E48</f>
        <v>1652.9</v>
      </c>
      <c r="F45" s="20">
        <f t="shared" si="0"/>
        <v>100</v>
      </c>
    </row>
    <row r="46" spans="1:6" ht="18.75" customHeight="1">
      <c r="A46" s="18" t="s">
        <v>57</v>
      </c>
      <c r="B46" s="19"/>
      <c r="C46" s="19">
        <v>300</v>
      </c>
      <c r="D46" s="20">
        <f>D47</f>
        <v>275</v>
      </c>
      <c r="E46" s="20">
        <f>E47</f>
        <v>275</v>
      </c>
      <c r="F46" s="20">
        <f t="shared" si="0"/>
        <v>100</v>
      </c>
    </row>
    <row r="47" spans="1:6" ht="18.75" customHeight="1">
      <c r="A47" s="18" t="s">
        <v>36</v>
      </c>
      <c r="B47" s="19"/>
      <c r="C47" s="19">
        <v>340</v>
      </c>
      <c r="D47" s="20">
        <v>275</v>
      </c>
      <c r="E47" s="20">
        <v>275</v>
      </c>
      <c r="F47" s="20">
        <f t="shared" si="0"/>
        <v>100</v>
      </c>
    </row>
    <row r="48" spans="1:6" ht="21.75" customHeight="1">
      <c r="A48" s="18" t="s">
        <v>62</v>
      </c>
      <c r="B48" s="19"/>
      <c r="C48" s="19">
        <v>600</v>
      </c>
      <c r="D48" s="20">
        <f>D49+D50</f>
        <v>1377.9</v>
      </c>
      <c r="E48" s="20">
        <f>E49+E50</f>
        <v>1377.9</v>
      </c>
      <c r="F48" s="20">
        <f t="shared" si="0"/>
        <v>100</v>
      </c>
    </row>
    <row r="49" spans="1:6" ht="18.75" customHeight="1">
      <c r="A49" s="18" t="s">
        <v>28</v>
      </c>
      <c r="B49" s="19"/>
      <c r="C49" s="19">
        <v>610</v>
      </c>
      <c r="D49" s="20">
        <v>1052.9</v>
      </c>
      <c r="E49" s="20">
        <v>1052.9</v>
      </c>
      <c r="F49" s="20">
        <f t="shared" si="0"/>
        <v>100</v>
      </c>
    </row>
    <row r="50" spans="1:6" ht="15" customHeight="1">
      <c r="A50" s="18" t="s">
        <v>29</v>
      </c>
      <c r="B50" s="19"/>
      <c r="C50" s="19">
        <v>620</v>
      </c>
      <c r="D50" s="20">
        <v>325</v>
      </c>
      <c r="E50" s="20">
        <v>325</v>
      </c>
      <c r="F50" s="20">
        <f t="shared" si="0"/>
        <v>100</v>
      </c>
    </row>
    <row r="51" spans="1:6" ht="33.75" customHeight="1">
      <c r="A51" s="18" t="s">
        <v>298</v>
      </c>
      <c r="B51" s="19" t="s">
        <v>329</v>
      </c>
      <c r="C51" s="19"/>
      <c r="D51" s="20">
        <f>D52</f>
        <v>83152.6</v>
      </c>
      <c r="E51" s="20">
        <f>E52</f>
        <v>83112.3</v>
      </c>
      <c r="F51" s="20">
        <f t="shared" si="0"/>
        <v>99.95153488886697</v>
      </c>
    </row>
    <row r="52" spans="1:6" ht="45.75" customHeight="1">
      <c r="A52" s="18" t="s">
        <v>299</v>
      </c>
      <c r="B52" s="19" t="s">
        <v>330</v>
      </c>
      <c r="C52" s="19"/>
      <c r="D52" s="20">
        <f>D53+D56+D63+D66</f>
        <v>83152.6</v>
      </c>
      <c r="E52" s="20">
        <f>E53+E56+E63+E66</f>
        <v>83112.3</v>
      </c>
      <c r="F52" s="20">
        <f t="shared" si="0"/>
        <v>99.95153488886697</v>
      </c>
    </row>
    <row r="53" spans="1:6" ht="18.75" customHeight="1">
      <c r="A53" s="18" t="s">
        <v>27</v>
      </c>
      <c r="B53" s="19" t="s">
        <v>331</v>
      </c>
      <c r="C53" s="19"/>
      <c r="D53" s="20">
        <f>D54</f>
        <v>66359.3</v>
      </c>
      <c r="E53" s="20">
        <f>E54</f>
        <v>66319</v>
      </c>
      <c r="F53" s="20">
        <f t="shared" si="0"/>
        <v>99.93927000435508</v>
      </c>
    </row>
    <row r="54" spans="1:6" ht="26.25" customHeight="1">
      <c r="A54" s="18" t="s">
        <v>62</v>
      </c>
      <c r="B54" s="19"/>
      <c r="C54" s="19">
        <v>600</v>
      </c>
      <c r="D54" s="20">
        <f>D55</f>
        <v>66359.3</v>
      </c>
      <c r="E54" s="20">
        <f>E55</f>
        <v>66319</v>
      </c>
      <c r="F54" s="20">
        <f t="shared" si="0"/>
        <v>99.93927000435508</v>
      </c>
    </row>
    <row r="55" spans="1:6" ht="18.75" customHeight="1">
      <c r="A55" s="18" t="s">
        <v>28</v>
      </c>
      <c r="B55" s="19"/>
      <c r="C55" s="19">
        <v>610</v>
      </c>
      <c r="D55" s="20">
        <v>66359.3</v>
      </c>
      <c r="E55" s="20">
        <v>66319</v>
      </c>
      <c r="F55" s="20">
        <f t="shared" si="0"/>
        <v>99.93927000435508</v>
      </c>
    </row>
    <row r="56" spans="1:6" ht="18.75" customHeight="1">
      <c r="A56" s="18" t="s">
        <v>90</v>
      </c>
      <c r="B56" s="19" t="s">
        <v>302</v>
      </c>
      <c r="C56" s="19"/>
      <c r="D56" s="20">
        <f>D57+D61+D59</f>
        <v>12567.2</v>
      </c>
      <c r="E56" s="20">
        <f>E57+E61+E59</f>
        <v>12567.2</v>
      </c>
      <c r="F56" s="20">
        <f t="shared" si="0"/>
        <v>100</v>
      </c>
    </row>
    <row r="57" spans="1:6" ht="18.75" customHeight="1">
      <c r="A57" s="18" t="s">
        <v>59</v>
      </c>
      <c r="B57" s="19"/>
      <c r="C57" s="19">
        <v>200</v>
      </c>
      <c r="D57" s="20">
        <f>D58</f>
        <v>30</v>
      </c>
      <c r="E57" s="20">
        <f>E58</f>
        <v>30</v>
      </c>
      <c r="F57" s="20">
        <f t="shared" si="0"/>
        <v>100</v>
      </c>
    </row>
    <row r="58" spans="1:6" ht="18.75" customHeight="1">
      <c r="A58" s="18" t="s">
        <v>33</v>
      </c>
      <c r="B58" s="19"/>
      <c r="C58" s="19">
        <v>240</v>
      </c>
      <c r="D58" s="20">
        <v>30</v>
      </c>
      <c r="E58" s="20">
        <v>30</v>
      </c>
      <c r="F58" s="20">
        <f t="shared" si="0"/>
        <v>100</v>
      </c>
    </row>
    <row r="59" spans="1:6" ht="18.75" customHeight="1">
      <c r="A59" s="18" t="s">
        <v>57</v>
      </c>
      <c r="B59" s="19"/>
      <c r="C59" s="19">
        <v>300</v>
      </c>
      <c r="D59" s="20">
        <f>D60</f>
        <v>209</v>
      </c>
      <c r="E59" s="20">
        <f>E60</f>
        <v>209</v>
      </c>
      <c r="F59" s="20">
        <f t="shared" si="0"/>
        <v>100</v>
      </c>
    </row>
    <row r="60" spans="1:6" ht="18.75" customHeight="1">
      <c r="A60" s="18" t="s">
        <v>36</v>
      </c>
      <c r="B60" s="19"/>
      <c r="C60" s="19">
        <v>340</v>
      </c>
      <c r="D60" s="20">
        <v>209</v>
      </c>
      <c r="E60" s="20">
        <v>209</v>
      </c>
      <c r="F60" s="20">
        <f t="shared" si="0"/>
        <v>100</v>
      </c>
    </row>
    <row r="61" spans="1:6" ht="27.75" customHeight="1">
      <c r="A61" s="18" t="s">
        <v>62</v>
      </c>
      <c r="B61" s="19"/>
      <c r="C61" s="19">
        <v>600</v>
      </c>
      <c r="D61" s="20">
        <f>D62</f>
        <v>12328.2</v>
      </c>
      <c r="E61" s="20">
        <f>E62</f>
        <v>12328.2</v>
      </c>
      <c r="F61" s="20">
        <f t="shared" si="0"/>
        <v>100</v>
      </c>
    </row>
    <row r="62" spans="1:6" ht="18.75" customHeight="1">
      <c r="A62" s="18" t="s">
        <v>28</v>
      </c>
      <c r="B62" s="19"/>
      <c r="C62" s="19">
        <v>610</v>
      </c>
      <c r="D62" s="20">
        <v>12328.2</v>
      </c>
      <c r="E62" s="20">
        <v>12328.2</v>
      </c>
      <c r="F62" s="20">
        <f t="shared" si="0"/>
        <v>100</v>
      </c>
    </row>
    <row r="63" spans="1:6" ht="25.5" customHeight="1">
      <c r="A63" s="18" t="s">
        <v>636</v>
      </c>
      <c r="B63" s="19" t="s">
        <v>642</v>
      </c>
      <c r="C63" s="19"/>
      <c r="D63" s="20">
        <f>D64</f>
        <v>3770.3</v>
      </c>
      <c r="E63" s="20">
        <f>E64</f>
        <v>3770.3</v>
      </c>
      <c r="F63" s="20">
        <f t="shared" si="0"/>
        <v>100</v>
      </c>
    </row>
    <row r="64" spans="1:6" ht="24" customHeight="1">
      <c r="A64" s="18" t="s">
        <v>62</v>
      </c>
      <c r="B64" s="19"/>
      <c r="C64" s="19">
        <v>600</v>
      </c>
      <c r="D64" s="20">
        <f>D65</f>
        <v>3770.3</v>
      </c>
      <c r="E64" s="20">
        <f>E65</f>
        <v>3770.3</v>
      </c>
      <c r="F64" s="20">
        <f t="shared" si="0"/>
        <v>100</v>
      </c>
    </row>
    <row r="65" spans="1:6" ht="18.75" customHeight="1">
      <c r="A65" s="18" t="s">
        <v>28</v>
      </c>
      <c r="B65" s="19"/>
      <c r="C65" s="19">
        <v>610</v>
      </c>
      <c r="D65" s="20">
        <v>3770.3</v>
      </c>
      <c r="E65" s="20">
        <v>3770.3</v>
      </c>
      <c r="F65" s="20">
        <f t="shared" si="0"/>
        <v>100</v>
      </c>
    </row>
    <row r="66" spans="1:6" ht="38.25" customHeight="1">
      <c r="A66" s="18" t="s">
        <v>637</v>
      </c>
      <c r="B66" s="19" t="s">
        <v>672</v>
      </c>
      <c r="C66" s="19"/>
      <c r="D66" s="20">
        <f>D67</f>
        <v>455.8</v>
      </c>
      <c r="E66" s="20">
        <f>E67</f>
        <v>455.8</v>
      </c>
      <c r="F66" s="20">
        <f t="shared" si="0"/>
        <v>100</v>
      </c>
    </row>
    <row r="67" spans="1:6" ht="22.5" customHeight="1">
      <c r="A67" s="18" t="s">
        <v>62</v>
      </c>
      <c r="B67" s="19"/>
      <c r="C67" s="19">
        <v>600</v>
      </c>
      <c r="D67" s="20">
        <f>D68</f>
        <v>455.8</v>
      </c>
      <c r="E67" s="20">
        <f>E68</f>
        <v>455.8</v>
      </c>
      <c r="F67" s="20">
        <f t="shared" si="0"/>
        <v>100</v>
      </c>
    </row>
    <row r="68" spans="1:6" ht="18.75" customHeight="1">
      <c r="A68" s="18" t="s">
        <v>28</v>
      </c>
      <c r="B68" s="19"/>
      <c r="C68" s="19">
        <v>610</v>
      </c>
      <c r="D68" s="20">
        <v>455.8</v>
      </c>
      <c r="E68" s="20">
        <v>455.8</v>
      </c>
      <c r="F68" s="20">
        <f t="shared" si="0"/>
        <v>100</v>
      </c>
    </row>
    <row r="69" spans="1:6" ht="18.75" customHeight="1">
      <c r="A69" s="18" t="s">
        <v>300</v>
      </c>
      <c r="B69" s="19" t="s">
        <v>332</v>
      </c>
      <c r="C69" s="19"/>
      <c r="D69" s="20">
        <f aca="true" t="shared" si="1" ref="D69:E72">D70</f>
        <v>150</v>
      </c>
      <c r="E69" s="20">
        <f t="shared" si="1"/>
        <v>102</v>
      </c>
      <c r="F69" s="20">
        <f t="shared" si="0"/>
        <v>68</v>
      </c>
    </row>
    <row r="70" spans="1:6" ht="18.75" customHeight="1">
      <c r="A70" s="18" t="s">
        <v>301</v>
      </c>
      <c r="B70" s="19" t="s">
        <v>333</v>
      </c>
      <c r="C70" s="19"/>
      <c r="D70" s="20">
        <f t="shared" si="1"/>
        <v>150</v>
      </c>
      <c r="E70" s="20">
        <f t="shared" si="1"/>
        <v>102</v>
      </c>
      <c r="F70" s="20">
        <f t="shared" si="0"/>
        <v>68</v>
      </c>
    </row>
    <row r="71" spans="1:6" ht="18.75" customHeight="1">
      <c r="A71" s="18" t="s">
        <v>27</v>
      </c>
      <c r="B71" s="19" t="s">
        <v>303</v>
      </c>
      <c r="C71" s="19"/>
      <c r="D71" s="20">
        <f t="shared" si="1"/>
        <v>150</v>
      </c>
      <c r="E71" s="20">
        <f t="shared" si="1"/>
        <v>102</v>
      </c>
      <c r="F71" s="20">
        <f t="shared" si="0"/>
        <v>68</v>
      </c>
    </row>
    <row r="72" spans="1:6" ht="26.25" customHeight="1">
      <c r="A72" s="18" t="s">
        <v>62</v>
      </c>
      <c r="B72" s="19"/>
      <c r="C72" s="19">
        <v>600</v>
      </c>
      <c r="D72" s="20">
        <f t="shared" si="1"/>
        <v>150</v>
      </c>
      <c r="E72" s="20">
        <f t="shared" si="1"/>
        <v>102</v>
      </c>
      <c r="F72" s="20">
        <f t="shared" si="0"/>
        <v>68</v>
      </c>
    </row>
    <row r="73" spans="1:6" ht="18.75" customHeight="1">
      <c r="A73" s="18" t="s">
        <v>28</v>
      </c>
      <c r="B73" s="19"/>
      <c r="C73" s="19">
        <v>610</v>
      </c>
      <c r="D73" s="20">
        <v>150</v>
      </c>
      <c r="E73" s="20">
        <v>102</v>
      </c>
      <c r="F73" s="20">
        <f t="shared" si="0"/>
        <v>68</v>
      </c>
    </row>
    <row r="74" spans="1:6" ht="18.75" customHeight="1">
      <c r="A74" s="18" t="s">
        <v>548</v>
      </c>
      <c r="B74" s="19" t="s">
        <v>448</v>
      </c>
      <c r="C74" s="19"/>
      <c r="D74" s="20">
        <f aca="true" t="shared" si="2" ref="D74:E77">D75</f>
        <v>7801.1</v>
      </c>
      <c r="E74" s="20">
        <f t="shared" si="2"/>
        <v>7769.3</v>
      </c>
      <c r="F74" s="20">
        <f t="shared" si="0"/>
        <v>99.59236517926959</v>
      </c>
    </row>
    <row r="75" spans="1:6" ht="29.25" customHeight="1">
      <c r="A75" s="18" t="s">
        <v>447</v>
      </c>
      <c r="B75" s="19" t="s">
        <v>449</v>
      </c>
      <c r="C75" s="19"/>
      <c r="D75" s="20">
        <f t="shared" si="2"/>
        <v>7801.1</v>
      </c>
      <c r="E75" s="20">
        <f t="shared" si="2"/>
        <v>7769.3</v>
      </c>
      <c r="F75" s="20">
        <f aca="true" t="shared" si="3" ref="F75:F138">E75/D75*100</f>
        <v>99.59236517926959</v>
      </c>
    </row>
    <row r="76" spans="1:6" ht="18.75" customHeight="1">
      <c r="A76" s="18" t="s">
        <v>27</v>
      </c>
      <c r="B76" s="19" t="s">
        <v>450</v>
      </c>
      <c r="C76" s="19"/>
      <c r="D76" s="20">
        <f t="shared" si="2"/>
        <v>7801.1</v>
      </c>
      <c r="E76" s="20">
        <f t="shared" si="2"/>
        <v>7769.3</v>
      </c>
      <c r="F76" s="20">
        <f t="shared" si="3"/>
        <v>99.59236517926959</v>
      </c>
    </row>
    <row r="77" spans="1:6" ht="23.25" customHeight="1">
      <c r="A77" s="18" t="s">
        <v>62</v>
      </c>
      <c r="B77" s="19"/>
      <c r="C77" s="19">
        <v>600</v>
      </c>
      <c r="D77" s="20">
        <f t="shared" si="2"/>
        <v>7801.1</v>
      </c>
      <c r="E77" s="20">
        <f t="shared" si="2"/>
        <v>7769.3</v>
      </c>
      <c r="F77" s="20">
        <f t="shared" si="3"/>
        <v>99.59236517926959</v>
      </c>
    </row>
    <row r="78" spans="1:6" ht="18.75" customHeight="1">
      <c r="A78" s="18" t="s">
        <v>28</v>
      </c>
      <c r="B78" s="19"/>
      <c r="C78" s="19">
        <v>610</v>
      </c>
      <c r="D78" s="20">
        <v>7801.1</v>
      </c>
      <c r="E78" s="20">
        <v>7769.3</v>
      </c>
      <c r="F78" s="20">
        <f t="shared" si="3"/>
        <v>99.59236517926959</v>
      </c>
    </row>
    <row r="79" spans="1:6" ht="25.5" customHeight="1">
      <c r="A79" s="18" t="s">
        <v>352</v>
      </c>
      <c r="B79" s="19" t="s">
        <v>354</v>
      </c>
      <c r="C79" s="19"/>
      <c r="D79" s="20">
        <f>D80</f>
        <v>13344.2</v>
      </c>
      <c r="E79" s="20">
        <f>E80</f>
        <v>2051.3</v>
      </c>
      <c r="F79" s="20">
        <f t="shared" si="3"/>
        <v>15.37222163936392</v>
      </c>
    </row>
    <row r="80" spans="1:6" ht="21.75" customHeight="1">
      <c r="A80" s="18" t="s">
        <v>353</v>
      </c>
      <c r="B80" s="19" t="s">
        <v>355</v>
      </c>
      <c r="C80" s="19"/>
      <c r="D80" s="20">
        <f>D81+D88+D85</f>
        <v>13344.2</v>
      </c>
      <c r="E80" s="20">
        <f>E81+E88+E85</f>
        <v>2051.3</v>
      </c>
      <c r="F80" s="20">
        <f t="shared" si="3"/>
        <v>15.37222163936392</v>
      </c>
    </row>
    <row r="81" spans="1:6" ht="18.75" customHeight="1">
      <c r="A81" s="18" t="s">
        <v>27</v>
      </c>
      <c r="B81" s="19" t="s">
        <v>277</v>
      </c>
      <c r="C81" s="19"/>
      <c r="D81" s="20">
        <f>D82</f>
        <v>2051.5</v>
      </c>
      <c r="E81" s="20">
        <f>E82</f>
        <v>2051.3</v>
      </c>
      <c r="F81" s="20">
        <f t="shared" si="3"/>
        <v>99.99025103582746</v>
      </c>
    </row>
    <row r="82" spans="1:6" ht="25.5" customHeight="1">
      <c r="A82" s="18" t="s">
        <v>62</v>
      </c>
      <c r="B82" s="19"/>
      <c r="C82" s="19">
        <v>600</v>
      </c>
      <c r="D82" s="20">
        <f>D83+D84</f>
        <v>2051.5</v>
      </c>
      <c r="E82" s="20">
        <f>E83+E84</f>
        <v>2051.3</v>
      </c>
      <c r="F82" s="20">
        <f t="shared" si="3"/>
        <v>99.99025103582746</v>
      </c>
    </row>
    <row r="83" spans="1:6" ht="18.75" customHeight="1">
      <c r="A83" s="18" t="s">
        <v>28</v>
      </c>
      <c r="B83" s="19"/>
      <c r="C83" s="19">
        <v>610</v>
      </c>
      <c r="D83" s="20">
        <v>1594.2</v>
      </c>
      <c r="E83" s="20">
        <v>1594</v>
      </c>
      <c r="F83" s="20">
        <f t="shared" si="3"/>
        <v>99.98745452264458</v>
      </c>
    </row>
    <row r="84" spans="1:6" ht="18.75" customHeight="1">
      <c r="A84" s="18" t="s">
        <v>80</v>
      </c>
      <c r="B84" s="19"/>
      <c r="C84" s="19">
        <v>620</v>
      </c>
      <c r="D84" s="20">
        <v>457.3</v>
      </c>
      <c r="E84" s="20">
        <v>457.3</v>
      </c>
      <c r="F84" s="20">
        <f t="shared" si="3"/>
        <v>100</v>
      </c>
    </row>
    <row r="85" spans="1:6" ht="24.75" customHeight="1">
      <c r="A85" s="18" t="s">
        <v>675</v>
      </c>
      <c r="B85" s="19" t="s">
        <v>676</v>
      </c>
      <c r="C85" s="19"/>
      <c r="D85" s="20">
        <f>D86</f>
        <v>10728</v>
      </c>
      <c r="E85" s="20">
        <f>E86</f>
        <v>0</v>
      </c>
      <c r="F85" s="20">
        <f t="shared" si="3"/>
        <v>0</v>
      </c>
    </row>
    <row r="86" spans="1:6" ht="29.25" customHeight="1">
      <c r="A86" s="18" t="s">
        <v>62</v>
      </c>
      <c r="B86" s="19"/>
      <c r="C86" s="19">
        <v>600</v>
      </c>
      <c r="D86" s="20">
        <f>D87</f>
        <v>10728</v>
      </c>
      <c r="E86" s="20">
        <f>E87</f>
        <v>0</v>
      </c>
      <c r="F86" s="20">
        <f t="shared" si="3"/>
        <v>0</v>
      </c>
    </row>
    <row r="87" spans="1:6" ht="18.75" customHeight="1">
      <c r="A87" s="18" t="s">
        <v>28</v>
      </c>
      <c r="B87" s="19"/>
      <c r="C87" s="19">
        <v>610</v>
      </c>
      <c r="D87" s="20">
        <v>10728</v>
      </c>
      <c r="E87" s="20">
        <v>0</v>
      </c>
      <c r="F87" s="20">
        <f t="shared" si="3"/>
        <v>0</v>
      </c>
    </row>
    <row r="88" spans="1:6" ht="24.75" customHeight="1">
      <c r="A88" s="25" t="s">
        <v>674</v>
      </c>
      <c r="B88" s="19" t="s">
        <v>673</v>
      </c>
      <c r="C88" s="19"/>
      <c r="D88" s="20">
        <f>D89</f>
        <v>564.7</v>
      </c>
      <c r="E88" s="20">
        <f>E89</f>
        <v>0</v>
      </c>
      <c r="F88" s="20">
        <f t="shared" si="3"/>
        <v>0</v>
      </c>
    </row>
    <row r="89" spans="1:6" ht="26.25" customHeight="1">
      <c r="A89" s="18" t="s">
        <v>62</v>
      </c>
      <c r="B89" s="19"/>
      <c r="C89" s="19">
        <v>600</v>
      </c>
      <c r="D89" s="20">
        <f>D90</f>
        <v>564.7</v>
      </c>
      <c r="E89" s="20">
        <f>E90</f>
        <v>0</v>
      </c>
      <c r="F89" s="20">
        <f t="shared" si="3"/>
        <v>0</v>
      </c>
    </row>
    <row r="90" spans="1:6" ht="18.75" customHeight="1">
      <c r="A90" s="18" t="s">
        <v>28</v>
      </c>
      <c r="B90" s="19"/>
      <c r="C90" s="19">
        <v>610</v>
      </c>
      <c r="D90" s="20">
        <v>564.7</v>
      </c>
      <c r="E90" s="20">
        <v>0</v>
      </c>
      <c r="F90" s="20">
        <f t="shared" si="3"/>
        <v>0</v>
      </c>
    </row>
    <row r="91" spans="1:6" ht="18.75" customHeight="1">
      <c r="A91" s="18" t="s">
        <v>37</v>
      </c>
      <c r="B91" s="19" t="s">
        <v>452</v>
      </c>
      <c r="C91" s="19"/>
      <c r="D91" s="20">
        <f>D92</f>
        <v>13767.6</v>
      </c>
      <c r="E91" s="20">
        <f>E92</f>
        <v>13077.400000000001</v>
      </c>
      <c r="F91" s="20">
        <f t="shared" si="3"/>
        <v>94.98678055725036</v>
      </c>
    </row>
    <row r="92" spans="1:6" ht="23.25" customHeight="1">
      <c r="A92" s="18" t="s">
        <v>451</v>
      </c>
      <c r="B92" s="19" t="s">
        <v>453</v>
      </c>
      <c r="C92" s="19"/>
      <c r="D92" s="20">
        <f>D93</f>
        <v>13767.6</v>
      </c>
      <c r="E92" s="20">
        <f>E93</f>
        <v>13077.400000000001</v>
      </c>
      <c r="F92" s="20">
        <f t="shared" si="3"/>
        <v>94.98678055725036</v>
      </c>
    </row>
    <row r="93" spans="1:6" ht="18.75" customHeight="1">
      <c r="A93" s="18" t="s">
        <v>38</v>
      </c>
      <c r="B93" s="19" t="s">
        <v>454</v>
      </c>
      <c r="C93" s="19"/>
      <c r="D93" s="20">
        <f>D94+D96+D98</f>
        <v>13767.6</v>
      </c>
      <c r="E93" s="20">
        <f>E94+E96+E98</f>
        <v>13077.400000000001</v>
      </c>
      <c r="F93" s="20">
        <f t="shared" si="3"/>
        <v>94.98678055725036</v>
      </c>
    </row>
    <row r="94" spans="1:6" ht="24.75" customHeight="1">
      <c r="A94" s="18" t="s">
        <v>58</v>
      </c>
      <c r="B94" s="19"/>
      <c r="C94" s="19">
        <v>100</v>
      </c>
      <c r="D94" s="20">
        <f>D95</f>
        <v>13421.5</v>
      </c>
      <c r="E94" s="20">
        <f>E95</f>
        <v>12766.2</v>
      </c>
      <c r="F94" s="20">
        <f t="shared" si="3"/>
        <v>95.11753529784302</v>
      </c>
    </row>
    <row r="95" spans="1:6" ht="18.75" customHeight="1">
      <c r="A95" s="18" t="s">
        <v>39</v>
      </c>
      <c r="B95" s="19"/>
      <c r="C95" s="19" t="s">
        <v>86</v>
      </c>
      <c r="D95" s="20">
        <v>13421.5</v>
      </c>
      <c r="E95" s="20">
        <v>12766.2</v>
      </c>
      <c r="F95" s="20">
        <f t="shared" si="3"/>
        <v>95.11753529784302</v>
      </c>
    </row>
    <row r="96" spans="1:6" ht="18.75" customHeight="1">
      <c r="A96" s="18" t="s">
        <v>59</v>
      </c>
      <c r="B96" s="19"/>
      <c r="C96" s="19">
        <v>200</v>
      </c>
      <c r="D96" s="20">
        <f>D97</f>
        <v>345.9</v>
      </c>
      <c r="E96" s="20">
        <f>E97</f>
        <v>311</v>
      </c>
      <c r="F96" s="20">
        <f t="shared" si="3"/>
        <v>89.91037872217404</v>
      </c>
    </row>
    <row r="97" spans="1:6" ht="24.75" customHeight="1">
      <c r="A97" s="18" t="s">
        <v>33</v>
      </c>
      <c r="B97" s="19"/>
      <c r="C97" s="19">
        <v>240</v>
      </c>
      <c r="D97" s="20">
        <v>345.9</v>
      </c>
      <c r="E97" s="20">
        <v>311</v>
      </c>
      <c r="F97" s="20">
        <f t="shared" si="3"/>
        <v>89.91037872217404</v>
      </c>
    </row>
    <row r="98" spans="1:6" ht="17.25" customHeight="1">
      <c r="A98" s="18" t="s">
        <v>60</v>
      </c>
      <c r="B98" s="19"/>
      <c r="C98" s="19">
        <v>800</v>
      </c>
      <c r="D98" s="20">
        <f>D99</f>
        <v>0.2</v>
      </c>
      <c r="E98" s="20">
        <f>E99</f>
        <v>0.2</v>
      </c>
      <c r="F98" s="20">
        <f t="shared" si="3"/>
        <v>100</v>
      </c>
    </row>
    <row r="99" spans="1:6" ht="16.5" customHeight="1">
      <c r="A99" s="18" t="s">
        <v>40</v>
      </c>
      <c r="B99" s="19"/>
      <c r="C99" s="19">
        <v>850</v>
      </c>
      <c r="D99" s="20">
        <v>0.2</v>
      </c>
      <c r="E99" s="20">
        <v>0.2</v>
      </c>
      <c r="F99" s="20">
        <f t="shared" si="3"/>
        <v>100</v>
      </c>
    </row>
    <row r="100" spans="1:6" ht="18.75" customHeight="1">
      <c r="A100" s="22" t="s">
        <v>278</v>
      </c>
      <c r="B100" s="23" t="s">
        <v>207</v>
      </c>
      <c r="C100" s="23"/>
      <c r="D100" s="24">
        <f>D101+D105+D112+D116</f>
        <v>31677.7</v>
      </c>
      <c r="E100" s="24">
        <f>E101+E105+E112+E116</f>
        <v>31662.7</v>
      </c>
      <c r="F100" s="24">
        <f t="shared" si="3"/>
        <v>99.9526480773541</v>
      </c>
    </row>
    <row r="101" spans="1:6" ht="24.75" customHeight="1">
      <c r="A101" s="18" t="s">
        <v>279</v>
      </c>
      <c r="B101" s="19" t="s">
        <v>283</v>
      </c>
      <c r="C101" s="19"/>
      <c r="D101" s="20">
        <f aca="true" t="shared" si="4" ref="D101:E103">D102</f>
        <v>851</v>
      </c>
      <c r="E101" s="20">
        <f t="shared" si="4"/>
        <v>851</v>
      </c>
      <c r="F101" s="20">
        <f t="shared" si="3"/>
        <v>100</v>
      </c>
    </row>
    <row r="102" spans="1:6" ht="18.75" customHeight="1">
      <c r="A102" s="18" t="s">
        <v>91</v>
      </c>
      <c r="B102" s="19" t="s">
        <v>284</v>
      </c>
      <c r="C102" s="19"/>
      <c r="D102" s="20">
        <f t="shared" si="4"/>
        <v>851</v>
      </c>
      <c r="E102" s="20">
        <f t="shared" si="4"/>
        <v>851</v>
      </c>
      <c r="F102" s="20">
        <f t="shared" si="3"/>
        <v>100</v>
      </c>
    </row>
    <row r="103" spans="1:6" ht="26.25" customHeight="1">
      <c r="A103" s="18" t="s">
        <v>62</v>
      </c>
      <c r="B103" s="19"/>
      <c r="C103" s="19">
        <v>600</v>
      </c>
      <c r="D103" s="20">
        <f t="shared" si="4"/>
        <v>851</v>
      </c>
      <c r="E103" s="20">
        <f t="shared" si="4"/>
        <v>851</v>
      </c>
      <c r="F103" s="20">
        <f t="shared" si="3"/>
        <v>100</v>
      </c>
    </row>
    <row r="104" spans="1:6" ht="18.75" customHeight="1">
      <c r="A104" s="18" t="s">
        <v>28</v>
      </c>
      <c r="B104" s="19"/>
      <c r="C104" s="19">
        <v>610</v>
      </c>
      <c r="D104" s="20">
        <v>851</v>
      </c>
      <c r="E104" s="20">
        <v>851</v>
      </c>
      <c r="F104" s="20">
        <f t="shared" si="3"/>
        <v>100</v>
      </c>
    </row>
    <row r="105" spans="1:6" ht="30" customHeight="1">
      <c r="A105" s="18" t="s">
        <v>280</v>
      </c>
      <c r="B105" s="19" t="s">
        <v>285</v>
      </c>
      <c r="C105" s="19"/>
      <c r="D105" s="20">
        <f>D106+D109</f>
        <v>9630.2</v>
      </c>
      <c r="E105" s="20">
        <f>E106+E109</f>
        <v>9630.2</v>
      </c>
      <c r="F105" s="20">
        <f t="shared" si="3"/>
        <v>100</v>
      </c>
    </row>
    <row r="106" spans="1:6" ht="18.75" customHeight="1">
      <c r="A106" s="18" t="s">
        <v>91</v>
      </c>
      <c r="B106" s="19" t="s">
        <v>171</v>
      </c>
      <c r="C106" s="19"/>
      <c r="D106" s="20">
        <f>D107</f>
        <v>1500</v>
      </c>
      <c r="E106" s="20">
        <f>E107</f>
        <v>1500</v>
      </c>
      <c r="F106" s="20">
        <f t="shared" si="3"/>
        <v>100</v>
      </c>
    </row>
    <row r="107" spans="1:6" ht="30.75" customHeight="1">
      <c r="A107" s="18" t="s">
        <v>62</v>
      </c>
      <c r="B107" s="19"/>
      <c r="C107" s="19">
        <v>600</v>
      </c>
      <c r="D107" s="20">
        <f>D108</f>
        <v>1500</v>
      </c>
      <c r="E107" s="20">
        <f>E108</f>
        <v>1500</v>
      </c>
      <c r="F107" s="20">
        <f t="shared" si="3"/>
        <v>100</v>
      </c>
    </row>
    <row r="108" spans="1:6" ht="18.75" customHeight="1">
      <c r="A108" s="18" t="s">
        <v>28</v>
      </c>
      <c r="B108" s="19"/>
      <c r="C108" s="19">
        <v>610</v>
      </c>
      <c r="D108" s="20">
        <v>1500</v>
      </c>
      <c r="E108" s="20">
        <v>1500</v>
      </c>
      <c r="F108" s="20">
        <f t="shared" si="3"/>
        <v>100</v>
      </c>
    </row>
    <row r="109" spans="1:6" ht="28.5" customHeight="1">
      <c r="A109" s="18" t="s">
        <v>110</v>
      </c>
      <c r="B109" s="19" t="s">
        <v>286</v>
      </c>
      <c r="C109" s="19"/>
      <c r="D109" s="20">
        <f>D110</f>
        <v>8130.2</v>
      </c>
      <c r="E109" s="20">
        <f>E110</f>
        <v>8130.2</v>
      </c>
      <c r="F109" s="20">
        <f t="shared" si="3"/>
        <v>100</v>
      </c>
    </row>
    <row r="110" spans="1:6" ht="28.5" customHeight="1">
      <c r="A110" s="18" t="s">
        <v>62</v>
      </c>
      <c r="B110" s="19"/>
      <c r="C110" s="19">
        <v>600</v>
      </c>
      <c r="D110" s="20">
        <f>D111</f>
        <v>8130.2</v>
      </c>
      <c r="E110" s="20">
        <f>E111</f>
        <v>8130.2</v>
      </c>
      <c r="F110" s="20">
        <f t="shared" si="3"/>
        <v>100</v>
      </c>
    </row>
    <row r="111" spans="1:6" ht="15.75" customHeight="1">
      <c r="A111" s="18" t="s">
        <v>28</v>
      </c>
      <c r="B111" s="19"/>
      <c r="C111" s="19">
        <v>610</v>
      </c>
      <c r="D111" s="20">
        <v>8130.2</v>
      </c>
      <c r="E111" s="20">
        <v>8130.2</v>
      </c>
      <c r="F111" s="20">
        <f t="shared" si="3"/>
        <v>100</v>
      </c>
    </row>
    <row r="112" spans="1:6" ht="23.25" customHeight="1">
      <c r="A112" s="18" t="s">
        <v>281</v>
      </c>
      <c r="B112" s="19" t="s">
        <v>287</v>
      </c>
      <c r="C112" s="19"/>
      <c r="D112" s="20">
        <f aca="true" t="shared" si="5" ref="D112:E114">D113</f>
        <v>500</v>
      </c>
      <c r="E112" s="20">
        <f t="shared" si="5"/>
        <v>500</v>
      </c>
      <c r="F112" s="20">
        <f t="shared" si="3"/>
        <v>100</v>
      </c>
    </row>
    <row r="113" spans="1:6" ht="18.75" customHeight="1">
      <c r="A113" s="18" t="s">
        <v>91</v>
      </c>
      <c r="B113" s="19" t="s">
        <v>288</v>
      </c>
      <c r="C113" s="19"/>
      <c r="D113" s="20">
        <f t="shared" si="5"/>
        <v>500</v>
      </c>
      <c r="E113" s="20">
        <f t="shared" si="5"/>
        <v>500</v>
      </c>
      <c r="F113" s="20">
        <f t="shared" si="3"/>
        <v>100</v>
      </c>
    </row>
    <row r="114" spans="1:6" ht="25.5" customHeight="1">
      <c r="A114" s="18" t="s">
        <v>62</v>
      </c>
      <c r="B114" s="19"/>
      <c r="C114" s="19">
        <v>600</v>
      </c>
      <c r="D114" s="20">
        <f t="shared" si="5"/>
        <v>500</v>
      </c>
      <c r="E114" s="20">
        <f t="shared" si="5"/>
        <v>500</v>
      </c>
      <c r="F114" s="20">
        <f t="shared" si="3"/>
        <v>100</v>
      </c>
    </row>
    <row r="115" spans="1:6" ht="18.75" customHeight="1">
      <c r="A115" s="18" t="s">
        <v>28</v>
      </c>
      <c r="B115" s="19"/>
      <c r="C115" s="19">
        <v>610</v>
      </c>
      <c r="D115" s="20">
        <v>500</v>
      </c>
      <c r="E115" s="20">
        <v>500</v>
      </c>
      <c r="F115" s="20">
        <f t="shared" si="3"/>
        <v>100</v>
      </c>
    </row>
    <row r="116" spans="1:6" ht="39" customHeight="1">
      <c r="A116" s="18" t="s">
        <v>282</v>
      </c>
      <c r="B116" s="19" t="s">
        <v>289</v>
      </c>
      <c r="C116" s="19"/>
      <c r="D116" s="20">
        <f aca="true" t="shared" si="6" ref="D116:E118">D117</f>
        <v>20696.5</v>
      </c>
      <c r="E116" s="20">
        <f t="shared" si="6"/>
        <v>20681.5</v>
      </c>
      <c r="F116" s="20">
        <f t="shared" si="3"/>
        <v>99.92752397748411</v>
      </c>
    </row>
    <row r="117" spans="1:6" ht="18.75" customHeight="1">
      <c r="A117" s="18" t="s">
        <v>27</v>
      </c>
      <c r="B117" s="19" t="s">
        <v>290</v>
      </c>
      <c r="C117" s="19"/>
      <c r="D117" s="20">
        <f t="shared" si="6"/>
        <v>20696.5</v>
      </c>
      <c r="E117" s="20">
        <f t="shared" si="6"/>
        <v>20681.5</v>
      </c>
      <c r="F117" s="20">
        <f t="shared" si="3"/>
        <v>99.92752397748411</v>
      </c>
    </row>
    <row r="118" spans="1:6" ht="28.5" customHeight="1">
      <c r="A118" s="18" t="s">
        <v>62</v>
      </c>
      <c r="B118" s="19"/>
      <c r="C118" s="19">
        <v>600</v>
      </c>
      <c r="D118" s="20">
        <f t="shared" si="6"/>
        <v>20696.5</v>
      </c>
      <c r="E118" s="20">
        <f t="shared" si="6"/>
        <v>20681.5</v>
      </c>
      <c r="F118" s="20">
        <f t="shared" si="3"/>
        <v>99.92752397748411</v>
      </c>
    </row>
    <row r="119" spans="1:6" ht="18.75" customHeight="1">
      <c r="A119" s="18" t="s">
        <v>28</v>
      </c>
      <c r="B119" s="19"/>
      <c r="C119" s="19">
        <v>610</v>
      </c>
      <c r="D119" s="20">
        <v>20696.5</v>
      </c>
      <c r="E119" s="20">
        <v>20681.5</v>
      </c>
      <c r="F119" s="20">
        <f t="shared" si="3"/>
        <v>99.92752397748411</v>
      </c>
    </row>
    <row r="120" spans="1:6" ht="33.75" customHeight="1">
      <c r="A120" s="22" t="s">
        <v>272</v>
      </c>
      <c r="B120" s="23" t="s">
        <v>206</v>
      </c>
      <c r="C120" s="23"/>
      <c r="D120" s="24">
        <f aca="true" t="shared" si="7" ref="D120:E123">D121</f>
        <v>1000</v>
      </c>
      <c r="E120" s="24">
        <f t="shared" si="7"/>
        <v>1000</v>
      </c>
      <c r="F120" s="24">
        <f t="shared" si="3"/>
        <v>100</v>
      </c>
    </row>
    <row r="121" spans="1:6" ht="18.75" customHeight="1">
      <c r="A121" s="18" t="s">
        <v>208</v>
      </c>
      <c r="B121" s="19" t="s">
        <v>209</v>
      </c>
      <c r="C121" s="19"/>
      <c r="D121" s="20">
        <f t="shared" si="7"/>
        <v>1000</v>
      </c>
      <c r="E121" s="20">
        <f t="shared" si="7"/>
        <v>1000</v>
      </c>
      <c r="F121" s="20">
        <f t="shared" si="3"/>
        <v>100</v>
      </c>
    </row>
    <row r="122" spans="1:6" ht="24" customHeight="1">
      <c r="A122" s="18" t="s">
        <v>76</v>
      </c>
      <c r="B122" s="19" t="s">
        <v>77</v>
      </c>
      <c r="C122" s="19"/>
      <c r="D122" s="20">
        <f t="shared" si="7"/>
        <v>1000</v>
      </c>
      <c r="E122" s="20">
        <f t="shared" si="7"/>
        <v>1000</v>
      </c>
      <c r="F122" s="20">
        <f t="shared" si="3"/>
        <v>100</v>
      </c>
    </row>
    <row r="123" spans="1:6" ht="18.75" customHeight="1">
      <c r="A123" s="18" t="s">
        <v>60</v>
      </c>
      <c r="B123" s="19"/>
      <c r="C123" s="19">
        <v>800</v>
      </c>
      <c r="D123" s="20">
        <f t="shared" si="7"/>
        <v>1000</v>
      </c>
      <c r="E123" s="20">
        <f t="shared" si="7"/>
        <v>1000</v>
      </c>
      <c r="F123" s="20">
        <f t="shared" si="3"/>
        <v>100</v>
      </c>
    </row>
    <row r="124" spans="1:6" ht="24.75" customHeight="1">
      <c r="A124" s="18" t="s">
        <v>794</v>
      </c>
      <c r="B124" s="19"/>
      <c r="C124" s="19" t="s">
        <v>119</v>
      </c>
      <c r="D124" s="20">
        <v>1000</v>
      </c>
      <c r="E124" s="20">
        <v>1000</v>
      </c>
      <c r="F124" s="20">
        <f t="shared" si="3"/>
        <v>100</v>
      </c>
    </row>
    <row r="125" spans="1:6" ht="30" customHeight="1">
      <c r="A125" s="22" t="s">
        <v>356</v>
      </c>
      <c r="B125" s="23" t="s">
        <v>210</v>
      </c>
      <c r="C125" s="23"/>
      <c r="D125" s="24">
        <f>D126+D146+D151+D176</f>
        <v>285913.80000000005</v>
      </c>
      <c r="E125" s="24">
        <f>E126+E146+E151+E176</f>
        <v>284515.60000000003</v>
      </c>
      <c r="F125" s="24">
        <f t="shared" si="3"/>
        <v>99.5109714886095</v>
      </c>
    </row>
    <row r="126" spans="1:6" ht="18.75" customHeight="1">
      <c r="A126" s="18" t="s">
        <v>56</v>
      </c>
      <c r="B126" s="19" t="s">
        <v>214</v>
      </c>
      <c r="C126" s="19"/>
      <c r="D126" s="20">
        <f>D127+D137+D141</f>
        <v>87023</v>
      </c>
      <c r="E126" s="20">
        <f>E127+E137+E141</f>
        <v>86941</v>
      </c>
      <c r="F126" s="20">
        <f t="shared" si="3"/>
        <v>99.9057720372775</v>
      </c>
    </row>
    <row r="127" spans="1:6" ht="32.25" customHeight="1">
      <c r="A127" s="18" t="s">
        <v>211</v>
      </c>
      <c r="B127" s="19" t="s">
        <v>215</v>
      </c>
      <c r="C127" s="19"/>
      <c r="D127" s="20">
        <f>D128</f>
        <v>3828.7999999999997</v>
      </c>
      <c r="E127" s="20">
        <f>E128</f>
        <v>3746.7999999999997</v>
      </c>
      <c r="F127" s="20">
        <f t="shared" si="3"/>
        <v>97.8583368157125</v>
      </c>
    </row>
    <row r="128" spans="1:6" ht="18.75" customHeight="1">
      <c r="A128" s="18" t="s">
        <v>81</v>
      </c>
      <c r="B128" s="19" t="s">
        <v>216</v>
      </c>
      <c r="C128" s="19"/>
      <c r="D128" s="20">
        <f>D129+D131+D134</f>
        <v>3828.7999999999997</v>
      </c>
      <c r="E128" s="20">
        <f>E129+E131+E134</f>
        <v>3746.7999999999997</v>
      </c>
      <c r="F128" s="20">
        <f t="shared" si="3"/>
        <v>97.8583368157125</v>
      </c>
    </row>
    <row r="129" spans="1:6" ht="18.75" customHeight="1">
      <c r="A129" s="18" t="s">
        <v>59</v>
      </c>
      <c r="B129" s="19"/>
      <c r="C129" s="19">
        <v>200</v>
      </c>
      <c r="D129" s="20">
        <f>D130</f>
        <v>150</v>
      </c>
      <c r="E129" s="20">
        <f>E130</f>
        <v>150</v>
      </c>
      <c r="F129" s="20">
        <f t="shared" si="3"/>
        <v>100</v>
      </c>
    </row>
    <row r="130" spans="1:6" ht="26.25" customHeight="1">
      <c r="A130" s="18" t="s">
        <v>33</v>
      </c>
      <c r="B130" s="19"/>
      <c r="C130" s="19">
        <v>240</v>
      </c>
      <c r="D130" s="20">
        <v>150</v>
      </c>
      <c r="E130" s="20">
        <v>150</v>
      </c>
      <c r="F130" s="20">
        <f t="shared" si="3"/>
        <v>100</v>
      </c>
    </row>
    <row r="131" spans="1:6" ht="18.75" customHeight="1">
      <c r="A131" s="18" t="s">
        <v>57</v>
      </c>
      <c r="B131" s="19"/>
      <c r="C131" s="19">
        <v>300</v>
      </c>
      <c r="D131" s="20">
        <f>D132+D133</f>
        <v>594.0999999999999</v>
      </c>
      <c r="E131" s="20">
        <f>E132+E133</f>
        <v>594.0999999999999</v>
      </c>
      <c r="F131" s="20">
        <f t="shared" si="3"/>
        <v>100</v>
      </c>
    </row>
    <row r="132" spans="1:6" ht="18.75" customHeight="1">
      <c r="A132" s="18" t="s">
        <v>36</v>
      </c>
      <c r="B132" s="19"/>
      <c r="C132" s="19" t="s">
        <v>83</v>
      </c>
      <c r="D132" s="20">
        <v>442.4</v>
      </c>
      <c r="E132" s="20">
        <v>442.4</v>
      </c>
      <c r="F132" s="20">
        <f t="shared" si="3"/>
        <v>100</v>
      </c>
    </row>
    <row r="133" spans="1:6" ht="18.75" customHeight="1">
      <c r="A133" s="18" t="s">
        <v>140</v>
      </c>
      <c r="B133" s="19"/>
      <c r="C133" s="19">
        <v>350</v>
      </c>
      <c r="D133" s="20">
        <v>151.7</v>
      </c>
      <c r="E133" s="20">
        <v>151.7</v>
      </c>
      <c r="F133" s="20">
        <f t="shared" si="3"/>
        <v>100</v>
      </c>
    </row>
    <row r="134" spans="1:6" ht="27" customHeight="1">
      <c r="A134" s="18" t="s">
        <v>62</v>
      </c>
      <c r="B134" s="19"/>
      <c r="C134" s="19">
        <v>600</v>
      </c>
      <c r="D134" s="20">
        <f>D135+D136</f>
        <v>3084.7</v>
      </c>
      <c r="E134" s="20">
        <f>E135+E136</f>
        <v>3002.7</v>
      </c>
      <c r="F134" s="20">
        <f t="shared" si="3"/>
        <v>97.34171880571854</v>
      </c>
    </row>
    <row r="135" spans="1:6" ht="18.75" customHeight="1">
      <c r="A135" s="18" t="s">
        <v>28</v>
      </c>
      <c r="B135" s="19"/>
      <c r="C135" s="19">
        <v>610</v>
      </c>
      <c r="D135" s="20">
        <v>2349.7</v>
      </c>
      <c r="E135" s="20">
        <v>2267.7</v>
      </c>
      <c r="F135" s="20">
        <f t="shared" si="3"/>
        <v>96.51019279056901</v>
      </c>
    </row>
    <row r="136" spans="1:6" ht="18.75" customHeight="1">
      <c r="A136" s="18" t="s">
        <v>80</v>
      </c>
      <c r="B136" s="19"/>
      <c r="C136" s="19">
        <v>620</v>
      </c>
      <c r="D136" s="20">
        <v>735</v>
      </c>
      <c r="E136" s="20">
        <v>735</v>
      </c>
      <c r="F136" s="20">
        <f t="shared" si="3"/>
        <v>100</v>
      </c>
    </row>
    <row r="137" spans="1:6" ht="26.25" customHeight="1">
      <c r="A137" s="18" t="s">
        <v>212</v>
      </c>
      <c r="B137" s="19" t="s">
        <v>217</v>
      </c>
      <c r="C137" s="19"/>
      <c r="D137" s="20">
        <f aca="true" t="shared" si="8" ref="D137:E139">D138</f>
        <v>4435.9</v>
      </c>
      <c r="E137" s="20">
        <f t="shared" si="8"/>
        <v>4435.9</v>
      </c>
      <c r="F137" s="20">
        <f t="shared" si="3"/>
        <v>100</v>
      </c>
    </row>
    <row r="138" spans="1:6" ht="18.75" customHeight="1">
      <c r="A138" s="18" t="s">
        <v>27</v>
      </c>
      <c r="B138" s="19" t="s">
        <v>218</v>
      </c>
      <c r="C138" s="19"/>
      <c r="D138" s="20">
        <f t="shared" si="8"/>
        <v>4435.9</v>
      </c>
      <c r="E138" s="20">
        <f t="shared" si="8"/>
        <v>4435.9</v>
      </c>
      <c r="F138" s="20">
        <f t="shared" si="3"/>
        <v>100</v>
      </c>
    </row>
    <row r="139" spans="1:6" ht="27" customHeight="1">
      <c r="A139" s="18" t="s">
        <v>62</v>
      </c>
      <c r="B139" s="19"/>
      <c r="C139" s="19">
        <v>600</v>
      </c>
      <c r="D139" s="20">
        <f t="shared" si="8"/>
        <v>4435.9</v>
      </c>
      <c r="E139" s="20">
        <f t="shared" si="8"/>
        <v>4435.9</v>
      </c>
      <c r="F139" s="20">
        <f aca="true" t="shared" si="9" ref="F139:F202">E139/D139*100</f>
        <v>100</v>
      </c>
    </row>
    <row r="140" spans="1:6" ht="18.75" customHeight="1">
      <c r="A140" s="18" t="s">
        <v>28</v>
      </c>
      <c r="B140" s="19"/>
      <c r="C140" s="19" t="s">
        <v>42</v>
      </c>
      <c r="D140" s="20">
        <v>4435.9</v>
      </c>
      <c r="E140" s="20">
        <v>4435.9</v>
      </c>
      <c r="F140" s="20">
        <f t="shared" si="9"/>
        <v>100</v>
      </c>
    </row>
    <row r="141" spans="1:6" ht="33.75" customHeight="1">
      <c r="A141" s="18" t="s">
        <v>213</v>
      </c>
      <c r="B141" s="19" t="s">
        <v>219</v>
      </c>
      <c r="C141" s="19"/>
      <c r="D141" s="20">
        <f>D142</f>
        <v>78758.3</v>
      </c>
      <c r="E141" s="20">
        <f>E142</f>
        <v>78758.3</v>
      </c>
      <c r="F141" s="20">
        <f t="shared" si="9"/>
        <v>100</v>
      </c>
    </row>
    <row r="142" spans="1:6" ht="18.75" customHeight="1">
      <c r="A142" s="18" t="s">
        <v>27</v>
      </c>
      <c r="B142" s="19" t="s">
        <v>220</v>
      </c>
      <c r="C142" s="19"/>
      <c r="D142" s="20">
        <f>D143</f>
        <v>78758.3</v>
      </c>
      <c r="E142" s="20">
        <f>E143</f>
        <v>78758.3</v>
      </c>
      <c r="F142" s="20">
        <f t="shared" si="9"/>
        <v>100</v>
      </c>
    </row>
    <row r="143" spans="1:6" ht="27.75" customHeight="1">
      <c r="A143" s="18" t="s">
        <v>62</v>
      </c>
      <c r="B143" s="19"/>
      <c r="C143" s="19">
        <v>600</v>
      </c>
      <c r="D143" s="20">
        <f>D144+D145</f>
        <v>78758.3</v>
      </c>
      <c r="E143" s="20">
        <f>E144+E145</f>
        <v>78758.3</v>
      </c>
      <c r="F143" s="20">
        <f t="shared" si="9"/>
        <v>100</v>
      </c>
    </row>
    <row r="144" spans="1:6" ht="18.75" customHeight="1">
      <c r="A144" s="18" t="s">
        <v>28</v>
      </c>
      <c r="B144" s="19"/>
      <c r="C144" s="19">
        <v>610</v>
      </c>
      <c r="D144" s="20">
        <v>51970</v>
      </c>
      <c r="E144" s="20">
        <v>51970</v>
      </c>
      <c r="F144" s="20">
        <f t="shared" si="9"/>
        <v>100</v>
      </c>
    </row>
    <row r="145" spans="1:6" ht="18.75" customHeight="1">
      <c r="A145" s="18" t="s">
        <v>80</v>
      </c>
      <c r="B145" s="19"/>
      <c r="C145" s="19" t="s">
        <v>43</v>
      </c>
      <c r="D145" s="20">
        <v>26788.3</v>
      </c>
      <c r="E145" s="20">
        <v>26788.3</v>
      </c>
      <c r="F145" s="20">
        <f t="shared" si="9"/>
        <v>100</v>
      </c>
    </row>
    <row r="146" spans="1:6" ht="25.5" customHeight="1">
      <c r="A146" s="18" t="s">
        <v>84</v>
      </c>
      <c r="B146" s="19" t="s">
        <v>239</v>
      </c>
      <c r="C146" s="19"/>
      <c r="D146" s="20">
        <f aca="true" t="shared" si="10" ref="D146:E149">D147</f>
        <v>161655.2</v>
      </c>
      <c r="E146" s="20">
        <f t="shared" si="10"/>
        <v>161655.2</v>
      </c>
      <c r="F146" s="20">
        <f t="shared" si="9"/>
        <v>100</v>
      </c>
    </row>
    <row r="147" spans="1:6" ht="30.75" customHeight="1">
      <c r="A147" s="18" t="s">
        <v>161</v>
      </c>
      <c r="B147" s="19" t="s">
        <v>341</v>
      </c>
      <c r="C147" s="19"/>
      <c r="D147" s="20">
        <f t="shared" si="10"/>
        <v>161655.2</v>
      </c>
      <c r="E147" s="20">
        <f t="shared" si="10"/>
        <v>161655.2</v>
      </c>
      <c r="F147" s="20">
        <f t="shared" si="9"/>
        <v>100</v>
      </c>
    </row>
    <row r="148" spans="1:6" ht="18.75" customHeight="1">
      <c r="A148" s="18" t="s">
        <v>27</v>
      </c>
      <c r="B148" s="19" t="s">
        <v>240</v>
      </c>
      <c r="C148" s="19"/>
      <c r="D148" s="20">
        <f t="shared" si="10"/>
        <v>161655.2</v>
      </c>
      <c r="E148" s="20">
        <f t="shared" si="10"/>
        <v>161655.2</v>
      </c>
      <c r="F148" s="20">
        <f t="shared" si="9"/>
        <v>100</v>
      </c>
    </row>
    <row r="149" spans="1:6" ht="32.25" customHeight="1">
      <c r="A149" s="18" t="s">
        <v>62</v>
      </c>
      <c r="B149" s="19"/>
      <c r="C149" s="19">
        <v>600</v>
      </c>
      <c r="D149" s="20">
        <f t="shared" si="10"/>
        <v>161655.2</v>
      </c>
      <c r="E149" s="20">
        <f t="shared" si="10"/>
        <v>161655.2</v>
      </c>
      <c r="F149" s="20">
        <f t="shared" si="9"/>
        <v>100</v>
      </c>
    </row>
    <row r="150" spans="1:6" ht="18.75" customHeight="1">
      <c r="A150" s="18" t="s">
        <v>28</v>
      </c>
      <c r="B150" s="19"/>
      <c r="C150" s="19">
        <v>610</v>
      </c>
      <c r="D150" s="20">
        <v>161655.2</v>
      </c>
      <c r="E150" s="20">
        <v>161655.2</v>
      </c>
      <c r="F150" s="20">
        <f t="shared" si="9"/>
        <v>100</v>
      </c>
    </row>
    <row r="151" spans="1:6" ht="18.75" customHeight="1">
      <c r="A151" s="18" t="s">
        <v>479</v>
      </c>
      <c r="B151" s="19" t="s">
        <v>358</v>
      </c>
      <c r="C151" s="19"/>
      <c r="D151" s="20">
        <f>D152+D156</f>
        <v>29888.899999999998</v>
      </c>
      <c r="E151" s="20">
        <f>E152+E156</f>
        <v>28843.899999999998</v>
      </c>
      <c r="F151" s="20">
        <f t="shared" si="9"/>
        <v>96.50371877185175</v>
      </c>
    </row>
    <row r="152" spans="1:6" ht="18.75" customHeight="1">
      <c r="A152" s="18" t="s">
        <v>627</v>
      </c>
      <c r="B152" s="19" t="s">
        <v>629</v>
      </c>
      <c r="C152" s="19"/>
      <c r="D152" s="20">
        <f aca="true" t="shared" si="11" ref="D152:E154">+D153</f>
        <v>2292.8</v>
      </c>
      <c r="E152" s="20">
        <f t="shared" si="11"/>
        <v>2055.3</v>
      </c>
      <c r="F152" s="20">
        <f t="shared" si="9"/>
        <v>89.64148639218423</v>
      </c>
    </row>
    <row r="153" spans="1:6" ht="18.75" customHeight="1">
      <c r="A153" s="18" t="s">
        <v>763</v>
      </c>
      <c r="B153" s="19" t="s">
        <v>764</v>
      </c>
      <c r="C153" s="26"/>
      <c r="D153" s="20">
        <f t="shared" si="11"/>
        <v>2292.8</v>
      </c>
      <c r="E153" s="20">
        <f t="shared" si="11"/>
        <v>2055.3</v>
      </c>
      <c r="F153" s="20">
        <f t="shared" si="9"/>
        <v>89.64148639218423</v>
      </c>
    </row>
    <row r="154" spans="1:6" ht="18.75" customHeight="1">
      <c r="A154" s="18" t="s">
        <v>59</v>
      </c>
      <c r="B154" s="19"/>
      <c r="C154" s="26">
        <v>200</v>
      </c>
      <c r="D154" s="20">
        <f t="shared" si="11"/>
        <v>2292.8</v>
      </c>
      <c r="E154" s="20">
        <f t="shared" si="11"/>
        <v>2055.3</v>
      </c>
      <c r="F154" s="20">
        <f t="shared" si="9"/>
        <v>89.64148639218423</v>
      </c>
    </row>
    <row r="155" spans="1:6" ht="24" customHeight="1">
      <c r="A155" s="18" t="s">
        <v>33</v>
      </c>
      <c r="B155" s="19"/>
      <c r="C155" s="26">
        <v>240</v>
      </c>
      <c r="D155" s="20">
        <v>2292.8</v>
      </c>
      <c r="E155" s="20">
        <v>2055.3</v>
      </c>
      <c r="F155" s="20">
        <f t="shared" si="9"/>
        <v>89.64148639218423</v>
      </c>
    </row>
    <row r="156" spans="1:6" ht="25.5" customHeight="1">
      <c r="A156" s="18" t="s">
        <v>357</v>
      </c>
      <c r="B156" s="19" t="s">
        <v>359</v>
      </c>
      <c r="C156" s="19"/>
      <c r="D156" s="20">
        <f>D157+D161+D164+D167+D170+D173</f>
        <v>27596.1</v>
      </c>
      <c r="E156" s="20">
        <f>E157+E161+E164+E167+E170+E173</f>
        <v>26788.6</v>
      </c>
      <c r="F156" s="20">
        <f t="shared" si="9"/>
        <v>97.07386188628104</v>
      </c>
    </row>
    <row r="157" spans="1:6" ht="18.75" customHeight="1">
      <c r="A157" s="18" t="s">
        <v>27</v>
      </c>
      <c r="B157" s="19" t="s">
        <v>310</v>
      </c>
      <c r="C157" s="19"/>
      <c r="D157" s="20">
        <f>D158</f>
        <v>11068.8</v>
      </c>
      <c r="E157" s="20">
        <f>E158</f>
        <v>10904</v>
      </c>
      <c r="F157" s="20">
        <f t="shared" si="9"/>
        <v>98.5111303845042</v>
      </c>
    </row>
    <row r="158" spans="1:6" ht="33.75" customHeight="1">
      <c r="A158" s="18" t="s">
        <v>62</v>
      </c>
      <c r="B158" s="19"/>
      <c r="C158" s="19">
        <v>600</v>
      </c>
      <c r="D158" s="20">
        <f>D159+D160</f>
        <v>11068.8</v>
      </c>
      <c r="E158" s="20">
        <f>E159+E160</f>
        <v>10904</v>
      </c>
      <c r="F158" s="20">
        <f t="shared" si="9"/>
        <v>98.5111303845042</v>
      </c>
    </row>
    <row r="159" spans="1:6" ht="18.75" customHeight="1">
      <c r="A159" s="18" t="s">
        <v>28</v>
      </c>
      <c r="B159" s="19"/>
      <c r="C159" s="19">
        <v>610</v>
      </c>
      <c r="D159" s="20">
        <v>7063.9</v>
      </c>
      <c r="E159" s="20">
        <v>6909.6</v>
      </c>
      <c r="F159" s="20">
        <f t="shared" si="9"/>
        <v>97.81565424199098</v>
      </c>
    </row>
    <row r="160" spans="1:6" ht="18.75" customHeight="1">
      <c r="A160" s="18" t="s">
        <v>80</v>
      </c>
      <c r="B160" s="19"/>
      <c r="C160" s="19">
        <v>620</v>
      </c>
      <c r="D160" s="20">
        <v>4004.9</v>
      </c>
      <c r="E160" s="20">
        <v>3994.4</v>
      </c>
      <c r="F160" s="20">
        <f t="shared" si="9"/>
        <v>99.7378211690679</v>
      </c>
    </row>
    <row r="161" spans="1:6" ht="18.75" customHeight="1">
      <c r="A161" s="18" t="s">
        <v>664</v>
      </c>
      <c r="B161" s="19" t="s">
        <v>665</v>
      </c>
      <c r="C161" s="19"/>
      <c r="D161" s="20">
        <f>D162</f>
        <v>928.9</v>
      </c>
      <c r="E161" s="20">
        <f>E162</f>
        <v>928.9</v>
      </c>
      <c r="F161" s="20">
        <f t="shared" si="9"/>
        <v>100</v>
      </c>
    </row>
    <row r="162" spans="1:6" ht="18.75" customHeight="1">
      <c r="A162" s="18" t="s">
        <v>795</v>
      </c>
      <c r="B162" s="19"/>
      <c r="C162" s="19">
        <v>200</v>
      </c>
      <c r="D162" s="20">
        <f>D163</f>
        <v>928.9</v>
      </c>
      <c r="E162" s="20">
        <f>E163</f>
        <v>928.9</v>
      </c>
      <c r="F162" s="20">
        <f t="shared" si="9"/>
        <v>100</v>
      </c>
    </row>
    <row r="163" spans="1:6" ht="18.75" customHeight="1">
      <c r="A163" s="18" t="s">
        <v>33</v>
      </c>
      <c r="B163" s="19"/>
      <c r="C163" s="19">
        <v>240</v>
      </c>
      <c r="D163" s="20">
        <v>928.9</v>
      </c>
      <c r="E163" s="20">
        <v>928.9</v>
      </c>
      <c r="F163" s="20">
        <f t="shared" si="9"/>
        <v>100</v>
      </c>
    </row>
    <row r="164" spans="1:6" ht="25.5" customHeight="1">
      <c r="A164" s="25" t="s">
        <v>586</v>
      </c>
      <c r="B164" s="19" t="s">
        <v>588</v>
      </c>
      <c r="C164" s="19"/>
      <c r="D164" s="20">
        <f>D165</f>
        <v>11985</v>
      </c>
      <c r="E164" s="20">
        <f>E165</f>
        <v>11476.6</v>
      </c>
      <c r="F164" s="20">
        <f t="shared" si="9"/>
        <v>95.75803087192324</v>
      </c>
    </row>
    <row r="165" spans="1:6" ht="27" customHeight="1">
      <c r="A165" s="18" t="s">
        <v>62</v>
      </c>
      <c r="B165" s="19"/>
      <c r="C165" s="19">
        <v>600</v>
      </c>
      <c r="D165" s="20">
        <f>D166</f>
        <v>11985</v>
      </c>
      <c r="E165" s="20">
        <f>E166</f>
        <v>11476.6</v>
      </c>
      <c r="F165" s="20">
        <f t="shared" si="9"/>
        <v>95.75803087192324</v>
      </c>
    </row>
    <row r="166" spans="1:6" ht="18.75" customHeight="1">
      <c r="A166" s="18" t="s">
        <v>80</v>
      </c>
      <c r="B166" s="19"/>
      <c r="C166" s="19">
        <v>620</v>
      </c>
      <c r="D166" s="20">
        <v>11985</v>
      </c>
      <c r="E166" s="20">
        <v>11476.6</v>
      </c>
      <c r="F166" s="20">
        <f t="shared" si="9"/>
        <v>95.75803087192324</v>
      </c>
    </row>
    <row r="167" spans="1:6" ht="24.75" customHeight="1">
      <c r="A167" s="25" t="s">
        <v>587</v>
      </c>
      <c r="B167" s="19" t="s">
        <v>589</v>
      </c>
      <c r="C167" s="19"/>
      <c r="D167" s="20">
        <f>D168</f>
        <v>3015</v>
      </c>
      <c r="E167" s="20">
        <f>E168</f>
        <v>2887.1</v>
      </c>
      <c r="F167" s="20">
        <f t="shared" si="9"/>
        <v>95.75787728026533</v>
      </c>
    </row>
    <row r="168" spans="1:6" ht="31.5" customHeight="1">
      <c r="A168" s="18" t="s">
        <v>62</v>
      </c>
      <c r="B168" s="19"/>
      <c r="C168" s="19">
        <v>600</v>
      </c>
      <c r="D168" s="20">
        <f>D169</f>
        <v>3015</v>
      </c>
      <c r="E168" s="20">
        <f>E169</f>
        <v>2887.1</v>
      </c>
      <c r="F168" s="20">
        <f t="shared" si="9"/>
        <v>95.75787728026533</v>
      </c>
    </row>
    <row r="169" spans="1:6" ht="18.75" customHeight="1">
      <c r="A169" s="18" t="s">
        <v>80</v>
      </c>
      <c r="B169" s="19"/>
      <c r="C169" s="19">
        <v>620</v>
      </c>
      <c r="D169" s="20">
        <v>3015</v>
      </c>
      <c r="E169" s="20">
        <v>2887.1</v>
      </c>
      <c r="F169" s="20">
        <f t="shared" si="9"/>
        <v>95.75787728026533</v>
      </c>
    </row>
    <row r="170" spans="1:6" ht="30" customHeight="1">
      <c r="A170" s="18" t="s">
        <v>706</v>
      </c>
      <c r="B170" s="19" t="s">
        <v>704</v>
      </c>
      <c r="C170" s="19"/>
      <c r="D170" s="20">
        <f>+D171</f>
        <v>479.4</v>
      </c>
      <c r="E170" s="20">
        <f>+E171</f>
        <v>473</v>
      </c>
      <c r="F170" s="20">
        <f t="shared" si="9"/>
        <v>98.66499791405926</v>
      </c>
    </row>
    <row r="171" spans="1:6" ht="29.25" customHeight="1">
      <c r="A171" s="18" t="s">
        <v>62</v>
      </c>
      <c r="B171" s="19"/>
      <c r="C171" s="19">
        <v>600</v>
      </c>
      <c r="D171" s="20">
        <f>+D172</f>
        <v>479.4</v>
      </c>
      <c r="E171" s="20">
        <f>+E172</f>
        <v>473</v>
      </c>
      <c r="F171" s="20">
        <f t="shared" si="9"/>
        <v>98.66499791405926</v>
      </c>
    </row>
    <row r="172" spans="1:6" ht="18.75" customHeight="1">
      <c r="A172" s="18" t="s">
        <v>28</v>
      </c>
      <c r="B172" s="19"/>
      <c r="C172" s="19">
        <v>610</v>
      </c>
      <c r="D172" s="20">
        <v>479.4</v>
      </c>
      <c r="E172" s="20">
        <v>473</v>
      </c>
      <c r="F172" s="20">
        <f t="shared" si="9"/>
        <v>98.66499791405926</v>
      </c>
    </row>
    <row r="173" spans="1:6" ht="25.5" customHeight="1">
      <c r="A173" s="18" t="s">
        <v>707</v>
      </c>
      <c r="B173" s="19" t="s">
        <v>705</v>
      </c>
      <c r="C173" s="19"/>
      <c r="D173" s="20">
        <f>+D174</f>
        <v>119</v>
      </c>
      <c r="E173" s="20">
        <f>+E174</f>
        <v>119</v>
      </c>
      <c r="F173" s="20">
        <f t="shared" si="9"/>
        <v>100</v>
      </c>
    </row>
    <row r="174" spans="1:6" ht="30.75" customHeight="1">
      <c r="A174" s="18" t="s">
        <v>62</v>
      </c>
      <c r="B174" s="19"/>
      <c r="C174" s="19">
        <v>600</v>
      </c>
      <c r="D174" s="20">
        <f>+D175</f>
        <v>119</v>
      </c>
      <c r="E174" s="20">
        <f>+E175</f>
        <v>119</v>
      </c>
      <c r="F174" s="20">
        <f t="shared" si="9"/>
        <v>100</v>
      </c>
    </row>
    <row r="175" spans="1:6" ht="18.75" customHeight="1">
      <c r="A175" s="18" t="s">
        <v>28</v>
      </c>
      <c r="B175" s="19"/>
      <c r="C175" s="19">
        <v>610</v>
      </c>
      <c r="D175" s="20">
        <v>119</v>
      </c>
      <c r="E175" s="20">
        <v>119</v>
      </c>
      <c r="F175" s="20">
        <f t="shared" si="9"/>
        <v>100</v>
      </c>
    </row>
    <row r="176" spans="1:6" ht="18.75" customHeight="1">
      <c r="A176" s="18" t="s">
        <v>368</v>
      </c>
      <c r="B176" s="19" t="s">
        <v>481</v>
      </c>
      <c r="C176" s="19"/>
      <c r="D176" s="20">
        <f>D177</f>
        <v>7346.7</v>
      </c>
      <c r="E176" s="20">
        <f>E177</f>
        <v>7075.5</v>
      </c>
      <c r="F176" s="20">
        <f t="shared" si="9"/>
        <v>96.30854669443424</v>
      </c>
    </row>
    <row r="177" spans="1:6" ht="29.25" customHeight="1">
      <c r="A177" s="18" t="s">
        <v>480</v>
      </c>
      <c r="B177" s="19" t="s">
        <v>482</v>
      </c>
      <c r="C177" s="19"/>
      <c r="D177" s="20">
        <f>D178</f>
        <v>7346.7</v>
      </c>
      <c r="E177" s="20">
        <f>E178</f>
        <v>7075.5</v>
      </c>
      <c r="F177" s="20">
        <f t="shared" si="9"/>
        <v>96.30854669443424</v>
      </c>
    </row>
    <row r="178" spans="1:6" ht="18.75" customHeight="1">
      <c r="A178" s="18" t="s">
        <v>38</v>
      </c>
      <c r="B178" s="19" t="s">
        <v>483</v>
      </c>
      <c r="C178" s="19"/>
      <c r="D178" s="20">
        <f>D179+D181+D183</f>
        <v>7346.7</v>
      </c>
      <c r="E178" s="20">
        <f>E179+E181+E183</f>
        <v>7075.5</v>
      </c>
      <c r="F178" s="20">
        <f t="shared" si="9"/>
        <v>96.30854669443424</v>
      </c>
    </row>
    <row r="179" spans="1:6" ht="39.75" customHeight="1">
      <c r="A179" s="18" t="s">
        <v>58</v>
      </c>
      <c r="B179" s="19"/>
      <c r="C179" s="19">
        <v>100</v>
      </c>
      <c r="D179" s="20">
        <f>D180</f>
        <v>7324.9</v>
      </c>
      <c r="E179" s="20">
        <f>E180</f>
        <v>7053.7</v>
      </c>
      <c r="F179" s="20">
        <f t="shared" si="9"/>
        <v>96.29756037625087</v>
      </c>
    </row>
    <row r="180" spans="1:6" ht="18.75" customHeight="1">
      <c r="A180" s="18" t="s">
        <v>39</v>
      </c>
      <c r="B180" s="19"/>
      <c r="C180" s="19" t="s">
        <v>86</v>
      </c>
      <c r="D180" s="20">
        <v>7324.9</v>
      </c>
      <c r="E180" s="20">
        <v>7053.7</v>
      </c>
      <c r="F180" s="20">
        <f t="shared" si="9"/>
        <v>96.29756037625087</v>
      </c>
    </row>
    <row r="181" spans="1:6" ht="18.75" customHeight="1">
      <c r="A181" s="18" t="s">
        <v>795</v>
      </c>
      <c r="B181" s="19"/>
      <c r="C181" s="19">
        <v>200</v>
      </c>
      <c r="D181" s="20">
        <f>D182</f>
        <v>21.6</v>
      </c>
      <c r="E181" s="20">
        <f>E182</f>
        <v>21.6</v>
      </c>
      <c r="F181" s="20">
        <f t="shared" si="9"/>
        <v>100</v>
      </c>
    </row>
    <row r="182" spans="1:6" ht="29.25" customHeight="1">
      <c r="A182" s="18" t="s">
        <v>33</v>
      </c>
      <c r="B182" s="19"/>
      <c r="C182" s="19">
        <v>240</v>
      </c>
      <c r="D182" s="20">
        <v>21.6</v>
      </c>
      <c r="E182" s="20">
        <v>21.6</v>
      </c>
      <c r="F182" s="20">
        <f t="shared" si="9"/>
        <v>100</v>
      </c>
    </row>
    <row r="183" spans="1:6" ht="18" customHeight="1">
      <c r="A183" s="18" t="s">
        <v>60</v>
      </c>
      <c r="B183" s="19"/>
      <c r="C183" s="19">
        <v>800</v>
      </c>
      <c r="D183" s="20">
        <f>D184</f>
        <v>0.2</v>
      </c>
      <c r="E183" s="20">
        <f>E184</f>
        <v>0.2</v>
      </c>
      <c r="F183" s="20">
        <f t="shared" si="9"/>
        <v>100</v>
      </c>
    </row>
    <row r="184" spans="1:6" ht="18.75" customHeight="1">
      <c r="A184" s="18" t="s">
        <v>40</v>
      </c>
      <c r="B184" s="19"/>
      <c r="C184" s="19">
        <v>850</v>
      </c>
      <c r="D184" s="20">
        <v>0.2</v>
      </c>
      <c r="E184" s="20">
        <v>0.2</v>
      </c>
      <c r="F184" s="20">
        <f t="shared" si="9"/>
        <v>100</v>
      </c>
    </row>
    <row r="185" spans="1:6" ht="32.25" customHeight="1">
      <c r="A185" s="22" t="s">
        <v>323</v>
      </c>
      <c r="B185" s="23" t="s">
        <v>126</v>
      </c>
      <c r="C185" s="23"/>
      <c r="D185" s="24">
        <f>D186+D230+D314+D333</f>
        <v>2787094.9000000004</v>
      </c>
      <c r="E185" s="24">
        <f>E186+E230+E314+E333</f>
        <v>2732617.5</v>
      </c>
      <c r="F185" s="24">
        <f t="shared" si="9"/>
        <v>98.04536975041646</v>
      </c>
    </row>
    <row r="186" spans="1:6" ht="18.75" customHeight="1">
      <c r="A186" s="18" t="s">
        <v>25</v>
      </c>
      <c r="B186" s="19" t="s">
        <v>127</v>
      </c>
      <c r="C186" s="19"/>
      <c r="D186" s="27">
        <f>D194+D217+D187</f>
        <v>1091665.5</v>
      </c>
      <c r="E186" s="27">
        <f>E194+E217+E187</f>
        <v>1083595.7</v>
      </c>
      <c r="F186" s="27">
        <f t="shared" si="9"/>
        <v>99.26078088938415</v>
      </c>
    </row>
    <row r="187" spans="1:6" ht="28.5" customHeight="1">
      <c r="A187" s="28" t="s">
        <v>559</v>
      </c>
      <c r="B187" s="19" t="s">
        <v>560</v>
      </c>
      <c r="C187" s="26"/>
      <c r="D187" s="20">
        <f>D191+D188</f>
        <v>15175</v>
      </c>
      <c r="E187" s="20">
        <f>E191+E188</f>
        <v>14144.7</v>
      </c>
      <c r="F187" s="20">
        <f t="shared" si="9"/>
        <v>93.21054365733114</v>
      </c>
    </row>
    <row r="188" spans="1:6" ht="35.25" customHeight="1">
      <c r="A188" s="29" t="s">
        <v>772</v>
      </c>
      <c r="B188" s="30" t="s">
        <v>590</v>
      </c>
      <c r="C188" s="26"/>
      <c r="D188" s="27">
        <f>D189</f>
        <v>11957</v>
      </c>
      <c r="E188" s="27">
        <f>E189</f>
        <v>11301.6</v>
      </c>
      <c r="F188" s="27">
        <f t="shared" si="9"/>
        <v>94.51869197959356</v>
      </c>
    </row>
    <row r="189" spans="1:6" ht="30" customHeight="1">
      <c r="A189" s="18" t="s">
        <v>62</v>
      </c>
      <c r="B189" s="30"/>
      <c r="C189" s="26" t="s">
        <v>421</v>
      </c>
      <c r="D189" s="27">
        <f>D190</f>
        <v>11957</v>
      </c>
      <c r="E189" s="27">
        <f>E190</f>
        <v>11301.6</v>
      </c>
      <c r="F189" s="27">
        <f t="shared" si="9"/>
        <v>94.51869197959356</v>
      </c>
    </row>
    <row r="190" spans="1:6" ht="18.75" customHeight="1">
      <c r="A190" s="18" t="s">
        <v>28</v>
      </c>
      <c r="B190" s="30"/>
      <c r="C190" s="26" t="s">
        <v>42</v>
      </c>
      <c r="D190" s="27">
        <v>11957</v>
      </c>
      <c r="E190" s="27">
        <v>11301.6</v>
      </c>
      <c r="F190" s="27">
        <f t="shared" si="9"/>
        <v>94.51869197959356</v>
      </c>
    </row>
    <row r="191" spans="1:6" ht="28.5" customHeight="1">
      <c r="A191" s="29" t="s">
        <v>743</v>
      </c>
      <c r="B191" s="26" t="s">
        <v>591</v>
      </c>
      <c r="C191" s="26"/>
      <c r="D191" s="20">
        <f>D192</f>
        <v>3218</v>
      </c>
      <c r="E191" s="20">
        <f>E192</f>
        <v>2843.1</v>
      </c>
      <c r="F191" s="20">
        <f t="shared" si="9"/>
        <v>88.34990677439403</v>
      </c>
    </row>
    <row r="192" spans="1:6" ht="27.75" customHeight="1">
      <c r="A192" s="18" t="s">
        <v>62</v>
      </c>
      <c r="B192" s="19"/>
      <c r="C192" s="26" t="s">
        <v>421</v>
      </c>
      <c r="D192" s="20">
        <f>D193</f>
        <v>3218</v>
      </c>
      <c r="E192" s="20">
        <f>E193</f>
        <v>2843.1</v>
      </c>
      <c r="F192" s="20">
        <f t="shared" si="9"/>
        <v>88.34990677439403</v>
      </c>
    </row>
    <row r="193" spans="1:6" ht="18.75" customHeight="1">
      <c r="A193" s="18" t="s">
        <v>28</v>
      </c>
      <c r="B193" s="19"/>
      <c r="C193" s="26" t="s">
        <v>42</v>
      </c>
      <c r="D193" s="20">
        <v>3218</v>
      </c>
      <c r="E193" s="20">
        <v>2843.1</v>
      </c>
      <c r="F193" s="20">
        <f t="shared" si="9"/>
        <v>88.34990677439403</v>
      </c>
    </row>
    <row r="194" spans="1:6" ht="26.25" customHeight="1">
      <c r="A194" s="18" t="s">
        <v>128</v>
      </c>
      <c r="B194" s="19" t="s">
        <v>129</v>
      </c>
      <c r="C194" s="19"/>
      <c r="D194" s="27">
        <f>D203+D207+D195+D199+D210</f>
        <v>1074694.5</v>
      </c>
      <c r="E194" s="27">
        <f>E203+E207+E195+E199+E210</f>
        <v>1067655</v>
      </c>
      <c r="F194" s="27">
        <f t="shared" si="9"/>
        <v>99.34497664219924</v>
      </c>
    </row>
    <row r="195" spans="1:6" ht="18.75" customHeight="1">
      <c r="A195" s="18" t="s">
        <v>27</v>
      </c>
      <c r="B195" s="19" t="s">
        <v>134</v>
      </c>
      <c r="C195" s="19"/>
      <c r="D195" s="27">
        <f>D196</f>
        <v>205973.7</v>
      </c>
      <c r="E195" s="27">
        <f>E196</f>
        <v>204337.69999999998</v>
      </c>
      <c r="F195" s="27">
        <f t="shared" si="9"/>
        <v>99.2057238375579</v>
      </c>
    </row>
    <row r="196" spans="1:6" ht="18.75" customHeight="1">
      <c r="A196" s="18" t="s">
        <v>62</v>
      </c>
      <c r="B196" s="19"/>
      <c r="C196" s="19">
        <v>600</v>
      </c>
      <c r="D196" s="27">
        <f>D197+D198</f>
        <v>205973.7</v>
      </c>
      <c r="E196" s="27">
        <f>E197+E198</f>
        <v>204337.69999999998</v>
      </c>
      <c r="F196" s="27">
        <f t="shared" si="9"/>
        <v>99.2057238375579</v>
      </c>
    </row>
    <row r="197" spans="1:6" ht="18.75" customHeight="1">
      <c r="A197" s="18" t="s">
        <v>28</v>
      </c>
      <c r="B197" s="19"/>
      <c r="C197" s="19">
        <v>610</v>
      </c>
      <c r="D197" s="27">
        <v>200478.5</v>
      </c>
      <c r="E197" s="27">
        <v>198869.4</v>
      </c>
      <c r="F197" s="27">
        <f t="shared" si="9"/>
        <v>99.1973702915774</v>
      </c>
    </row>
    <row r="198" spans="1:6" ht="18.75" customHeight="1">
      <c r="A198" s="18" t="s">
        <v>29</v>
      </c>
      <c r="B198" s="19"/>
      <c r="C198" s="19">
        <v>620</v>
      </c>
      <c r="D198" s="27">
        <v>5495.2</v>
      </c>
      <c r="E198" s="27">
        <v>5468.3</v>
      </c>
      <c r="F198" s="27">
        <f t="shared" si="9"/>
        <v>99.51048187509099</v>
      </c>
    </row>
    <row r="199" spans="1:6" ht="18.75" customHeight="1">
      <c r="A199" s="18" t="s">
        <v>125</v>
      </c>
      <c r="B199" s="19" t="s">
        <v>135</v>
      </c>
      <c r="C199" s="19"/>
      <c r="D199" s="27">
        <f>D200</f>
        <v>129420.8</v>
      </c>
      <c r="E199" s="27">
        <f>E200</f>
        <v>129420.8</v>
      </c>
      <c r="F199" s="27">
        <f t="shared" si="9"/>
        <v>100</v>
      </c>
    </row>
    <row r="200" spans="1:6" ht="30" customHeight="1">
      <c r="A200" s="18" t="s">
        <v>62</v>
      </c>
      <c r="B200" s="19"/>
      <c r="C200" s="19">
        <v>600</v>
      </c>
      <c r="D200" s="27">
        <f>D201+D202</f>
        <v>129420.8</v>
      </c>
      <c r="E200" s="27">
        <f>E201+E202</f>
        <v>129420.8</v>
      </c>
      <c r="F200" s="27">
        <f t="shared" si="9"/>
        <v>100</v>
      </c>
    </row>
    <row r="201" spans="1:6" ht="18.75" customHeight="1">
      <c r="A201" s="18" t="s">
        <v>28</v>
      </c>
      <c r="B201" s="19"/>
      <c r="C201" s="19">
        <v>610</v>
      </c>
      <c r="D201" s="27">
        <v>125173.8</v>
      </c>
      <c r="E201" s="27">
        <v>125173.8</v>
      </c>
      <c r="F201" s="27">
        <f t="shared" si="9"/>
        <v>100</v>
      </c>
    </row>
    <row r="202" spans="1:6" ht="18.75" customHeight="1">
      <c r="A202" s="18" t="s">
        <v>29</v>
      </c>
      <c r="B202" s="19"/>
      <c r="C202" s="19">
        <v>620</v>
      </c>
      <c r="D202" s="27">
        <v>4247</v>
      </c>
      <c r="E202" s="27">
        <v>4247</v>
      </c>
      <c r="F202" s="27">
        <f t="shared" si="9"/>
        <v>100</v>
      </c>
    </row>
    <row r="203" spans="1:6" ht="61.5" customHeight="1">
      <c r="A203" s="31" t="s">
        <v>724</v>
      </c>
      <c r="B203" s="19" t="s">
        <v>131</v>
      </c>
      <c r="C203" s="19"/>
      <c r="D203" s="27">
        <f>D204</f>
        <v>680391</v>
      </c>
      <c r="E203" s="27">
        <f>E204</f>
        <v>675148</v>
      </c>
      <c r="F203" s="27">
        <f aca="true" t="shared" si="12" ref="F203:F266">E203/D203*100</f>
        <v>99.22941367537196</v>
      </c>
    </row>
    <row r="204" spans="1:6" ht="30.75" customHeight="1">
      <c r="A204" s="18" t="s">
        <v>62</v>
      </c>
      <c r="B204" s="19"/>
      <c r="C204" s="19">
        <v>600</v>
      </c>
      <c r="D204" s="27">
        <f>D205+D206</f>
        <v>680391</v>
      </c>
      <c r="E204" s="27">
        <f>E205+E206</f>
        <v>675148</v>
      </c>
      <c r="F204" s="27">
        <f t="shared" si="12"/>
        <v>99.22941367537196</v>
      </c>
    </row>
    <row r="205" spans="1:6" ht="18.75" customHeight="1">
      <c r="A205" s="18" t="s">
        <v>28</v>
      </c>
      <c r="B205" s="19"/>
      <c r="C205" s="19">
        <v>610</v>
      </c>
      <c r="D205" s="27">
        <v>660770.6</v>
      </c>
      <c r="E205" s="27">
        <v>655527.6</v>
      </c>
      <c r="F205" s="27">
        <f t="shared" si="12"/>
        <v>99.20653249403045</v>
      </c>
    </row>
    <row r="206" spans="1:6" ht="18.75" customHeight="1">
      <c r="A206" s="18" t="s">
        <v>29</v>
      </c>
      <c r="B206" s="19"/>
      <c r="C206" s="19">
        <v>620</v>
      </c>
      <c r="D206" s="27">
        <v>19620.4</v>
      </c>
      <c r="E206" s="27">
        <v>19620.4</v>
      </c>
      <c r="F206" s="27">
        <f t="shared" si="12"/>
        <v>100</v>
      </c>
    </row>
    <row r="207" spans="1:6" ht="49.5" customHeight="1">
      <c r="A207" s="32" t="s">
        <v>132</v>
      </c>
      <c r="B207" s="19" t="s">
        <v>133</v>
      </c>
      <c r="C207" s="19"/>
      <c r="D207" s="27">
        <f>D208</f>
        <v>2591</v>
      </c>
      <c r="E207" s="27">
        <f>E208</f>
        <v>2591</v>
      </c>
      <c r="F207" s="27">
        <f t="shared" si="12"/>
        <v>100</v>
      </c>
    </row>
    <row r="208" spans="1:6" ht="30" customHeight="1">
      <c r="A208" s="18" t="s">
        <v>62</v>
      </c>
      <c r="B208" s="19"/>
      <c r="C208" s="19">
        <v>600</v>
      </c>
      <c r="D208" s="27">
        <f>D209</f>
        <v>2591</v>
      </c>
      <c r="E208" s="27">
        <f>E209</f>
        <v>2591</v>
      </c>
      <c r="F208" s="27">
        <f t="shared" si="12"/>
        <v>100</v>
      </c>
    </row>
    <row r="209" spans="1:6" ht="27" customHeight="1">
      <c r="A209" s="18" t="s">
        <v>26</v>
      </c>
      <c r="B209" s="19"/>
      <c r="C209" s="19" t="s">
        <v>41</v>
      </c>
      <c r="D209" s="27">
        <v>2591</v>
      </c>
      <c r="E209" s="27">
        <v>2591</v>
      </c>
      <c r="F209" s="27">
        <f t="shared" si="12"/>
        <v>100</v>
      </c>
    </row>
    <row r="210" spans="1:6" ht="41.25" customHeight="1">
      <c r="A210" s="18" t="s">
        <v>493</v>
      </c>
      <c r="B210" s="26" t="s">
        <v>494</v>
      </c>
      <c r="C210" s="19"/>
      <c r="D210" s="27">
        <f>D211+D213+D215</f>
        <v>56318</v>
      </c>
      <c r="E210" s="27">
        <f>E211+E213+E215</f>
        <v>56157.5</v>
      </c>
      <c r="F210" s="27">
        <f t="shared" si="12"/>
        <v>99.71501118647679</v>
      </c>
    </row>
    <row r="211" spans="1:6" ht="18.75" customHeight="1">
      <c r="A211" s="18" t="s">
        <v>59</v>
      </c>
      <c r="B211" s="26"/>
      <c r="C211" s="19">
        <v>200</v>
      </c>
      <c r="D211" s="27">
        <f>D212</f>
        <v>538</v>
      </c>
      <c r="E211" s="27">
        <f>E212</f>
        <v>399.2</v>
      </c>
      <c r="F211" s="27">
        <f t="shared" si="12"/>
        <v>74.20074349442379</v>
      </c>
    </row>
    <row r="212" spans="1:6" ht="18.75" customHeight="1">
      <c r="A212" s="18" t="s">
        <v>33</v>
      </c>
      <c r="B212" s="26"/>
      <c r="C212" s="19">
        <v>240</v>
      </c>
      <c r="D212" s="27">
        <v>538</v>
      </c>
      <c r="E212" s="27">
        <v>399.2</v>
      </c>
      <c r="F212" s="27">
        <f t="shared" si="12"/>
        <v>74.20074349442379</v>
      </c>
    </row>
    <row r="213" spans="1:6" ht="18.75" customHeight="1">
      <c r="A213" s="18" t="s">
        <v>57</v>
      </c>
      <c r="B213" s="26"/>
      <c r="C213" s="19">
        <v>300</v>
      </c>
      <c r="D213" s="27">
        <f>D214</f>
        <v>53782</v>
      </c>
      <c r="E213" s="27">
        <f>E214</f>
        <v>53769.3</v>
      </c>
      <c r="F213" s="27">
        <f t="shared" si="12"/>
        <v>99.9763861515005</v>
      </c>
    </row>
    <row r="214" spans="1:6" ht="18.75" customHeight="1">
      <c r="A214" s="18" t="s">
        <v>50</v>
      </c>
      <c r="B214" s="19"/>
      <c r="C214" s="26" t="s">
        <v>51</v>
      </c>
      <c r="D214" s="27">
        <v>53782</v>
      </c>
      <c r="E214" s="27">
        <v>53769.3</v>
      </c>
      <c r="F214" s="27">
        <f t="shared" si="12"/>
        <v>99.9763861515005</v>
      </c>
    </row>
    <row r="215" spans="1:6" ht="25.5" customHeight="1">
      <c r="A215" s="18" t="s">
        <v>62</v>
      </c>
      <c r="B215" s="26"/>
      <c r="C215" s="19">
        <v>600</v>
      </c>
      <c r="D215" s="20">
        <f>D216</f>
        <v>1998</v>
      </c>
      <c r="E215" s="20">
        <f>E216</f>
        <v>1989</v>
      </c>
      <c r="F215" s="20">
        <f t="shared" si="12"/>
        <v>99.54954954954955</v>
      </c>
    </row>
    <row r="216" spans="1:6" ht="18.75" customHeight="1">
      <c r="A216" s="18" t="s">
        <v>28</v>
      </c>
      <c r="B216" s="19"/>
      <c r="C216" s="19">
        <v>610</v>
      </c>
      <c r="D216" s="20">
        <v>1998</v>
      </c>
      <c r="E216" s="20">
        <v>1989</v>
      </c>
      <c r="F216" s="20">
        <f t="shared" si="12"/>
        <v>99.54954954954955</v>
      </c>
    </row>
    <row r="217" spans="1:6" ht="26.25" customHeight="1">
      <c r="A217" s="18" t="s">
        <v>141</v>
      </c>
      <c r="B217" s="19" t="s">
        <v>142</v>
      </c>
      <c r="C217" s="19"/>
      <c r="D217" s="27">
        <f>D224+D227+D221+D218</f>
        <v>1796</v>
      </c>
      <c r="E217" s="27">
        <f>E224+E227+E221+E218</f>
        <v>1796</v>
      </c>
      <c r="F217" s="27">
        <f t="shared" si="12"/>
        <v>100</v>
      </c>
    </row>
    <row r="218" spans="1:6" ht="18.75" customHeight="1">
      <c r="A218" s="18" t="s">
        <v>35</v>
      </c>
      <c r="B218" s="19" t="s">
        <v>484</v>
      </c>
      <c r="C218" s="19"/>
      <c r="D218" s="27">
        <f>D219</f>
        <v>80</v>
      </c>
      <c r="E218" s="27">
        <f>E219</f>
        <v>80</v>
      </c>
      <c r="F218" s="27">
        <f t="shared" si="12"/>
        <v>100</v>
      </c>
    </row>
    <row r="219" spans="1:6" ht="30" customHeight="1">
      <c r="A219" s="18" t="s">
        <v>62</v>
      </c>
      <c r="B219" s="19"/>
      <c r="C219" s="19">
        <v>600</v>
      </c>
      <c r="D219" s="27">
        <f>D220</f>
        <v>80</v>
      </c>
      <c r="E219" s="27">
        <f>E220</f>
        <v>80</v>
      </c>
      <c r="F219" s="27">
        <f t="shared" si="12"/>
        <v>100</v>
      </c>
    </row>
    <row r="220" spans="1:6" ht="18.75" customHeight="1">
      <c r="A220" s="18" t="s">
        <v>28</v>
      </c>
      <c r="B220" s="19"/>
      <c r="C220" s="19">
        <v>610</v>
      </c>
      <c r="D220" s="27">
        <v>80</v>
      </c>
      <c r="E220" s="27">
        <v>80</v>
      </c>
      <c r="F220" s="27">
        <f t="shared" si="12"/>
        <v>100</v>
      </c>
    </row>
    <row r="221" spans="1:6" ht="18.75" customHeight="1">
      <c r="A221" s="18" t="s">
        <v>34</v>
      </c>
      <c r="B221" s="19" t="s">
        <v>65</v>
      </c>
      <c r="C221" s="19"/>
      <c r="D221" s="27">
        <f>D222</f>
        <v>75</v>
      </c>
      <c r="E221" s="27">
        <f>E222</f>
        <v>75</v>
      </c>
      <c r="F221" s="27">
        <f t="shared" si="12"/>
        <v>100</v>
      </c>
    </row>
    <row r="222" spans="1:6" ht="26.25" customHeight="1">
      <c r="A222" s="18" t="s">
        <v>62</v>
      </c>
      <c r="B222" s="19"/>
      <c r="C222" s="19">
        <v>600</v>
      </c>
      <c r="D222" s="27">
        <f>D223</f>
        <v>75</v>
      </c>
      <c r="E222" s="27">
        <f>E223</f>
        <v>75</v>
      </c>
      <c r="F222" s="27">
        <f t="shared" si="12"/>
        <v>100</v>
      </c>
    </row>
    <row r="223" spans="1:6" ht="18.75" customHeight="1">
      <c r="A223" s="18" t="s">
        <v>28</v>
      </c>
      <c r="B223" s="19"/>
      <c r="C223" s="19">
        <v>610</v>
      </c>
      <c r="D223" s="27">
        <v>75</v>
      </c>
      <c r="E223" s="27">
        <v>75</v>
      </c>
      <c r="F223" s="27">
        <f t="shared" si="12"/>
        <v>100</v>
      </c>
    </row>
    <row r="224" spans="1:6" ht="38.25" customHeight="1">
      <c r="A224" s="18" t="s">
        <v>89</v>
      </c>
      <c r="B224" s="19" t="s">
        <v>420</v>
      </c>
      <c r="C224" s="19"/>
      <c r="D224" s="27">
        <f>D225</f>
        <v>330</v>
      </c>
      <c r="E224" s="27">
        <f>E225</f>
        <v>330</v>
      </c>
      <c r="F224" s="27">
        <f t="shared" si="12"/>
        <v>100</v>
      </c>
    </row>
    <row r="225" spans="1:6" ht="27" customHeight="1">
      <c r="A225" s="18" t="s">
        <v>62</v>
      </c>
      <c r="B225" s="19"/>
      <c r="C225" s="19">
        <v>600</v>
      </c>
      <c r="D225" s="27">
        <f>D226</f>
        <v>330</v>
      </c>
      <c r="E225" s="27">
        <f>E226</f>
        <v>330</v>
      </c>
      <c r="F225" s="27">
        <f t="shared" si="12"/>
        <v>100</v>
      </c>
    </row>
    <row r="226" spans="1:6" ht="24" customHeight="1">
      <c r="A226" s="18" t="s">
        <v>26</v>
      </c>
      <c r="B226" s="19"/>
      <c r="C226" s="19">
        <v>630</v>
      </c>
      <c r="D226" s="27">
        <v>330</v>
      </c>
      <c r="E226" s="27">
        <v>330</v>
      </c>
      <c r="F226" s="27">
        <f t="shared" si="12"/>
        <v>100</v>
      </c>
    </row>
    <row r="227" spans="1:6" ht="34.5" customHeight="1">
      <c r="A227" s="18" t="s">
        <v>144</v>
      </c>
      <c r="B227" s="19" t="s">
        <v>145</v>
      </c>
      <c r="C227" s="19"/>
      <c r="D227" s="27">
        <f>D228</f>
        <v>1311</v>
      </c>
      <c r="E227" s="27">
        <f>E228</f>
        <v>1311</v>
      </c>
      <c r="F227" s="27">
        <f t="shared" si="12"/>
        <v>100</v>
      </c>
    </row>
    <row r="228" spans="1:6" ht="25.5" customHeight="1">
      <c r="A228" s="18" t="s">
        <v>62</v>
      </c>
      <c r="B228" s="19"/>
      <c r="C228" s="19">
        <v>600</v>
      </c>
      <c r="D228" s="27">
        <f>D229</f>
        <v>1311</v>
      </c>
      <c r="E228" s="27">
        <f>E229</f>
        <v>1311</v>
      </c>
      <c r="F228" s="27">
        <f t="shared" si="12"/>
        <v>100</v>
      </c>
    </row>
    <row r="229" spans="1:6" ht="25.5" customHeight="1">
      <c r="A229" s="18" t="s">
        <v>26</v>
      </c>
      <c r="B229" s="19"/>
      <c r="C229" s="19">
        <v>630</v>
      </c>
      <c r="D229" s="27">
        <v>1311</v>
      </c>
      <c r="E229" s="27">
        <v>1311</v>
      </c>
      <c r="F229" s="27">
        <f t="shared" si="12"/>
        <v>100</v>
      </c>
    </row>
    <row r="230" spans="1:6" ht="18.75" customHeight="1">
      <c r="A230" s="18" t="s">
        <v>31</v>
      </c>
      <c r="B230" s="19" t="s">
        <v>146</v>
      </c>
      <c r="C230" s="19"/>
      <c r="D230" s="27">
        <f>D231+D256+D269+D290+D302+D307</f>
        <v>1541884.7</v>
      </c>
      <c r="E230" s="27">
        <f>E231+E256+E269+E290+E302+E307</f>
        <v>1495753.7</v>
      </c>
      <c r="F230" s="27">
        <f t="shared" si="12"/>
        <v>97.00814204849428</v>
      </c>
    </row>
    <row r="231" spans="1:6" ht="24.75" customHeight="1">
      <c r="A231" s="18" t="s">
        <v>147</v>
      </c>
      <c r="B231" s="19" t="s">
        <v>148</v>
      </c>
      <c r="C231" s="19"/>
      <c r="D231" s="27">
        <f>D232+D240+D245+D249+D236+D252</f>
        <v>1294594</v>
      </c>
      <c r="E231" s="27">
        <f>E232+E240+E245+E249+E236+E252</f>
        <v>1293050.3</v>
      </c>
      <c r="F231" s="27">
        <f t="shared" si="12"/>
        <v>99.8807579828116</v>
      </c>
    </row>
    <row r="232" spans="1:6" ht="18.75" customHeight="1">
      <c r="A232" s="18" t="s">
        <v>27</v>
      </c>
      <c r="B232" s="19" t="s">
        <v>149</v>
      </c>
      <c r="C232" s="19"/>
      <c r="D232" s="27">
        <f>D233</f>
        <v>159947</v>
      </c>
      <c r="E232" s="27">
        <f>E233</f>
        <v>159947</v>
      </c>
      <c r="F232" s="27">
        <f t="shared" si="12"/>
        <v>100</v>
      </c>
    </row>
    <row r="233" spans="1:6" ht="30" customHeight="1">
      <c r="A233" s="18" t="s">
        <v>62</v>
      </c>
      <c r="B233" s="19"/>
      <c r="C233" s="19">
        <v>600</v>
      </c>
      <c r="D233" s="27">
        <f>D234+D235</f>
        <v>159947</v>
      </c>
      <c r="E233" s="27">
        <f>E234+E235</f>
        <v>159947</v>
      </c>
      <c r="F233" s="27">
        <f t="shared" si="12"/>
        <v>100</v>
      </c>
    </row>
    <row r="234" spans="1:6" ht="18.75" customHeight="1">
      <c r="A234" s="18" t="s">
        <v>28</v>
      </c>
      <c r="B234" s="19"/>
      <c r="C234" s="19">
        <v>610</v>
      </c>
      <c r="D234" s="27">
        <v>153478.6</v>
      </c>
      <c r="E234" s="27">
        <v>153478.6</v>
      </c>
      <c r="F234" s="27">
        <f t="shared" si="12"/>
        <v>100</v>
      </c>
    </row>
    <row r="235" spans="1:6" ht="18.75" customHeight="1">
      <c r="A235" s="18" t="s">
        <v>29</v>
      </c>
      <c r="B235" s="19"/>
      <c r="C235" s="19">
        <v>620</v>
      </c>
      <c r="D235" s="27">
        <v>6468.4</v>
      </c>
      <c r="E235" s="27">
        <v>6468.4</v>
      </c>
      <c r="F235" s="27">
        <f t="shared" si="12"/>
        <v>100</v>
      </c>
    </row>
    <row r="236" spans="1:6" ht="36" customHeight="1">
      <c r="A236" s="33" t="s">
        <v>695</v>
      </c>
      <c r="B236" s="19" t="s">
        <v>696</v>
      </c>
      <c r="C236" s="26"/>
      <c r="D236" s="20">
        <f>D237</f>
        <v>343</v>
      </c>
      <c r="E236" s="20">
        <f>E237</f>
        <v>343</v>
      </c>
      <c r="F236" s="20">
        <f t="shared" si="12"/>
        <v>100</v>
      </c>
    </row>
    <row r="237" spans="1:6" ht="22.5" customHeight="1">
      <c r="A237" s="18" t="s">
        <v>62</v>
      </c>
      <c r="B237" s="19"/>
      <c r="C237" s="26" t="s">
        <v>421</v>
      </c>
      <c r="D237" s="20">
        <f>D238+D239</f>
        <v>343</v>
      </c>
      <c r="E237" s="20">
        <f>E238+E239</f>
        <v>343</v>
      </c>
      <c r="F237" s="20">
        <f t="shared" si="12"/>
        <v>100</v>
      </c>
    </row>
    <row r="238" spans="1:6" ht="18.75" customHeight="1">
      <c r="A238" s="18" t="s">
        <v>28</v>
      </c>
      <c r="B238" s="19"/>
      <c r="C238" s="26" t="s">
        <v>42</v>
      </c>
      <c r="D238" s="20">
        <v>329</v>
      </c>
      <c r="E238" s="20">
        <v>329</v>
      </c>
      <c r="F238" s="20">
        <f t="shared" si="12"/>
        <v>100</v>
      </c>
    </row>
    <row r="239" spans="1:6" ht="18.75" customHeight="1">
      <c r="A239" s="18" t="s">
        <v>29</v>
      </c>
      <c r="B239" s="19"/>
      <c r="C239" s="26" t="s">
        <v>43</v>
      </c>
      <c r="D239" s="20">
        <v>14</v>
      </c>
      <c r="E239" s="20">
        <v>14</v>
      </c>
      <c r="F239" s="20">
        <f t="shared" si="12"/>
        <v>100</v>
      </c>
    </row>
    <row r="240" spans="1:6" ht="34.5" customHeight="1">
      <c r="A240" s="18" t="s">
        <v>540</v>
      </c>
      <c r="B240" s="19" t="s">
        <v>495</v>
      </c>
      <c r="C240" s="19"/>
      <c r="D240" s="20">
        <f>D241+D243</f>
        <v>5314</v>
      </c>
      <c r="E240" s="20">
        <f>E241+E243</f>
        <v>5296.5</v>
      </c>
      <c r="F240" s="20">
        <f t="shared" si="12"/>
        <v>99.6706812194204</v>
      </c>
    </row>
    <row r="241" spans="1:6" ht="34.5" customHeight="1">
      <c r="A241" s="18" t="s">
        <v>58</v>
      </c>
      <c r="B241" s="19"/>
      <c r="C241" s="19">
        <v>100</v>
      </c>
      <c r="D241" s="20">
        <f>D242</f>
        <v>5026.2</v>
      </c>
      <c r="E241" s="20">
        <f>E242</f>
        <v>5024.4</v>
      </c>
      <c r="F241" s="20">
        <f t="shared" si="12"/>
        <v>99.96418765667899</v>
      </c>
    </row>
    <row r="242" spans="1:6" ht="18.75" customHeight="1">
      <c r="A242" s="18" t="s">
        <v>39</v>
      </c>
      <c r="B242" s="19"/>
      <c r="C242" s="19">
        <v>120</v>
      </c>
      <c r="D242" s="20">
        <v>5026.2</v>
      </c>
      <c r="E242" s="20">
        <v>5024.4</v>
      </c>
      <c r="F242" s="20">
        <f t="shared" si="12"/>
        <v>99.96418765667899</v>
      </c>
    </row>
    <row r="243" spans="1:6" ht="18.75" customHeight="1">
      <c r="A243" s="18" t="s">
        <v>59</v>
      </c>
      <c r="B243" s="19"/>
      <c r="C243" s="19">
        <v>200</v>
      </c>
      <c r="D243" s="20">
        <f>D244</f>
        <v>287.8</v>
      </c>
      <c r="E243" s="20">
        <f>E244</f>
        <v>272.1</v>
      </c>
      <c r="F243" s="20">
        <f t="shared" si="12"/>
        <v>94.54482279360667</v>
      </c>
    </row>
    <row r="244" spans="1:6" ht="18.75" customHeight="1">
      <c r="A244" s="18" t="s">
        <v>82</v>
      </c>
      <c r="B244" s="19"/>
      <c r="C244" s="19">
        <v>240</v>
      </c>
      <c r="D244" s="20">
        <v>287.8</v>
      </c>
      <c r="E244" s="20">
        <v>272.1</v>
      </c>
      <c r="F244" s="20">
        <f t="shared" si="12"/>
        <v>94.54482279360667</v>
      </c>
    </row>
    <row r="245" spans="1:6" ht="85.5" customHeight="1">
      <c r="A245" s="31" t="s">
        <v>725</v>
      </c>
      <c r="B245" s="19" t="s">
        <v>154</v>
      </c>
      <c r="C245" s="19"/>
      <c r="D245" s="27">
        <f>D246</f>
        <v>1115840</v>
      </c>
      <c r="E245" s="27">
        <f>E246</f>
        <v>1114589</v>
      </c>
      <c r="F245" s="27">
        <f t="shared" si="12"/>
        <v>99.8878871522799</v>
      </c>
    </row>
    <row r="246" spans="1:6" ht="25.5" customHeight="1">
      <c r="A246" s="18" t="s">
        <v>62</v>
      </c>
      <c r="B246" s="19"/>
      <c r="C246" s="19">
        <v>600</v>
      </c>
      <c r="D246" s="27">
        <f>D247+D248</f>
        <v>1115840</v>
      </c>
      <c r="E246" s="27">
        <f>E247+E248</f>
        <v>1114589</v>
      </c>
      <c r="F246" s="27">
        <f t="shared" si="12"/>
        <v>99.8878871522799</v>
      </c>
    </row>
    <row r="247" spans="1:6" ht="18.75" customHeight="1">
      <c r="A247" s="18" t="s">
        <v>28</v>
      </c>
      <c r="B247" s="19"/>
      <c r="C247" s="19">
        <v>610</v>
      </c>
      <c r="D247" s="27">
        <v>1059636</v>
      </c>
      <c r="E247" s="27">
        <v>1058414.1</v>
      </c>
      <c r="F247" s="27">
        <f t="shared" si="12"/>
        <v>99.88468681698245</v>
      </c>
    </row>
    <row r="248" spans="1:6" ht="18.75" customHeight="1">
      <c r="A248" s="18" t="s">
        <v>29</v>
      </c>
      <c r="B248" s="19"/>
      <c r="C248" s="19">
        <v>620</v>
      </c>
      <c r="D248" s="27">
        <v>56204</v>
      </c>
      <c r="E248" s="27">
        <v>56174.9</v>
      </c>
      <c r="F248" s="27">
        <f t="shared" si="12"/>
        <v>99.94822432567078</v>
      </c>
    </row>
    <row r="249" spans="1:6" ht="72" customHeight="1">
      <c r="A249" s="32" t="s">
        <v>155</v>
      </c>
      <c r="B249" s="19" t="s">
        <v>156</v>
      </c>
      <c r="C249" s="19"/>
      <c r="D249" s="27">
        <f>D250</f>
        <v>12365</v>
      </c>
      <c r="E249" s="27">
        <f>E250</f>
        <v>12089.8</v>
      </c>
      <c r="F249" s="27">
        <f t="shared" si="12"/>
        <v>97.77436312171452</v>
      </c>
    </row>
    <row r="250" spans="1:6" ht="26.25" customHeight="1">
      <c r="A250" s="18" t="s">
        <v>62</v>
      </c>
      <c r="B250" s="19"/>
      <c r="C250" s="19">
        <v>600</v>
      </c>
      <c r="D250" s="27">
        <f>D251</f>
        <v>12365</v>
      </c>
      <c r="E250" s="27">
        <f>E251</f>
        <v>12089.8</v>
      </c>
      <c r="F250" s="27">
        <f t="shared" si="12"/>
        <v>97.77436312171452</v>
      </c>
    </row>
    <row r="251" spans="1:6" ht="26.25" customHeight="1">
      <c r="A251" s="18" t="s">
        <v>26</v>
      </c>
      <c r="B251" s="19"/>
      <c r="C251" s="19">
        <v>630</v>
      </c>
      <c r="D251" s="27">
        <v>12365</v>
      </c>
      <c r="E251" s="27">
        <v>12089.8</v>
      </c>
      <c r="F251" s="27">
        <f t="shared" si="12"/>
        <v>97.77436312171452</v>
      </c>
    </row>
    <row r="252" spans="1:6" ht="39" customHeight="1">
      <c r="A252" s="33" t="s">
        <v>744</v>
      </c>
      <c r="B252" s="19" t="s">
        <v>712</v>
      </c>
      <c r="C252" s="26"/>
      <c r="D252" s="20">
        <f>D253</f>
        <v>785</v>
      </c>
      <c r="E252" s="20">
        <f>E253</f>
        <v>785</v>
      </c>
      <c r="F252" s="20">
        <f t="shared" si="12"/>
        <v>100</v>
      </c>
    </row>
    <row r="253" spans="1:6" ht="28.5" customHeight="1">
      <c r="A253" s="18" t="s">
        <v>62</v>
      </c>
      <c r="B253" s="19"/>
      <c r="C253" s="26" t="s">
        <v>421</v>
      </c>
      <c r="D253" s="20">
        <f>D254+D255</f>
        <v>785</v>
      </c>
      <c r="E253" s="20">
        <f>E254+E255</f>
        <v>785</v>
      </c>
      <c r="F253" s="20">
        <f t="shared" si="12"/>
        <v>100</v>
      </c>
    </row>
    <row r="254" spans="1:6" ht="18.75" customHeight="1">
      <c r="A254" s="18" t="s">
        <v>28</v>
      </c>
      <c r="B254" s="19"/>
      <c r="C254" s="26" t="s">
        <v>42</v>
      </c>
      <c r="D254" s="20">
        <v>752.3</v>
      </c>
      <c r="E254" s="20">
        <v>752.3</v>
      </c>
      <c r="F254" s="20">
        <f t="shared" si="12"/>
        <v>100</v>
      </c>
    </row>
    <row r="255" spans="1:6" ht="18.75" customHeight="1">
      <c r="A255" s="18" t="s">
        <v>29</v>
      </c>
      <c r="B255" s="19"/>
      <c r="C255" s="26" t="s">
        <v>43</v>
      </c>
      <c r="D255" s="20">
        <v>32.7</v>
      </c>
      <c r="E255" s="20">
        <v>32.7</v>
      </c>
      <c r="F255" s="20">
        <f t="shared" si="12"/>
        <v>100</v>
      </c>
    </row>
    <row r="256" spans="1:6" ht="25.5" customHeight="1">
      <c r="A256" s="18" t="s">
        <v>324</v>
      </c>
      <c r="B256" s="19" t="s">
        <v>157</v>
      </c>
      <c r="C256" s="19"/>
      <c r="D256" s="27">
        <f>D257+D266+D260+D263</f>
        <v>14407</v>
      </c>
      <c r="E256" s="27">
        <f>E257+E266+E260+E263</f>
        <v>5607.3</v>
      </c>
      <c r="F256" s="27">
        <f t="shared" si="12"/>
        <v>38.92066356632193</v>
      </c>
    </row>
    <row r="257" spans="1:6" ht="42" customHeight="1">
      <c r="A257" s="18" t="s">
        <v>745</v>
      </c>
      <c r="B257" s="19" t="s">
        <v>697</v>
      </c>
      <c r="C257" s="26"/>
      <c r="D257" s="20">
        <f>D258</f>
        <v>2000</v>
      </c>
      <c r="E257" s="20">
        <f>E258</f>
        <v>2000</v>
      </c>
      <c r="F257" s="20">
        <f t="shared" si="12"/>
        <v>100</v>
      </c>
    </row>
    <row r="258" spans="1:6" ht="27" customHeight="1">
      <c r="A258" s="18" t="s">
        <v>62</v>
      </c>
      <c r="B258" s="19"/>
      <c r="C258" s="26">
        <v>600</v>
      </c>
      <c r="D258" s="20">
        <f>D259</f>
        <v>2000</v>
      </c>
      <c r="E258" s="20">
        <f>E259</f>
        <v>2000</v>
      </c>
      <c r="F258" s="20">
        <f t="shared" si="12"/>
        <v>100</v>
      </c>
    </row>
    <row r="259" spans="1:6" ht="18.75" customHeight="1">
      <c r="A259" s="18" t="s">
        <v>28</v>
      </c>
      <c r="B259" s="19"/>
      <c r="C259" s="26">
        <v>610</v>
      </c>
      <c r="D259" s="20">
        <v>2000</v>
      </c>
      <c r="E259" s="20">
        <v>2000</v>
      </c>
      <c r="F259" s="20">
        <f t="shared" si="12"/>
        <v>100</v>
      </c>
    </row>
    <row r="260" spans="1:6" ht="30" customHeight="1">
      <c r="A260" s="34" t="s">
        <v>634</v>
      </c>
      <c r="B260" s="30" t="s">
        <v>635</v>
      </c>
      <c r="C260" s="19"/>
      <c r="D260" s="27">
        <f>D261</f>
        <v>8765</v>
      </c>
      <c r="E260" s="27">
        <f>E261</f>
        <v>0</v>
      </c>
      <c r="F260" s="27">
        <f t="shared" si="12"/>
        <v>0</v>
      </c>
    </row>
    <row r="261" spans="1:6" ht="26.25" customHeight="1">
      <c r="A261" s="32" t="s">
        <v>62</v>
      </c>
      <c r="B261" s="30"/>
      <c r="C261" s="19">
        <v>600</v>
      </c>
      <c r="D261" s="27">
        <f>D262</f>
        <v>8765</v>
      </c>
      <c r="E261" s="27">
        <f>E262</f>
        <v>0</v>
      </c>
      <c r="F261" s="27">
        <f t="shared" si="12"/>
        <v>0</v>
      </c>
    </row>
    <row r="262" spans="1:6" ht="18.75" customHeight="1">
      <c r="A262" s="32" t="s">
        <v>28</v>
      </c>
      <c r="B262" s="30"/>
      <c r="C262" s="19">
        <v>610</v>
      </c>
      <c r="D262" s="27">
        <v>8765</v>
      </c>
      <c r="E262" s="27">
        <v>0</v>
      </c>
      <c r="F262" s="27">
        <f t="shared" si="12"/>
        <v>0</v>
      </c>
    </row>
    <row r="263" spans="1:6" ht="38.25" customHeight="1">
      <c r="A263" s="18" t="s">
        <v>698</v>
      </c>
      <c r="B263" s="19" t="s">
        <v>699</v>
      </c>
      <c r="C263" s="19"/>
      <c r="D263" s="27">
        <f>D264</f>
        <v>200</v>
      </c>
      <c r="E263" s="27">
        <f>E264</f>
        <v>200</v>
      </c>
      <c r="F263" s="27">
        <f t="shared" si="12"/>
        <v>100</v>
      </c>
    </row>
    <row r="264" spans="1:6" ht="24" customHeight="1">
      <c r="A264" s="18" t="s">
        <v>62</v>
      </c>
      <c r="B264" s="30"/>
      <c r="C264" s="19">
        <v>600</v>
      </c>
      <c r="D264" s="27">
        <v>200</v>
      </c>
      <c r="E264" s="27">
        <v>200</v>
      </c>
      <c r="F264" s="27">
        <f t="shared" si="12"/>
        <v>100</v>
      </c>
    </row>
    <row r="265" spans="1:6" ht="18.75" customHeight="1">
      <c r="A265" s="18" t="s">
        <v>28</v>
      </c>
      <c r="B265" s="30"/>
      <c r="C265" s="19">
        <v>610</v>
      </c>
      <c r="D265" s="27">
        <v>200</v>
      </c>
      <c r="E265" s="27">
        <v>200</v>
      </c>
      <c r="F265" s="27">
        <f t="shared" si="12"/>
        <v>100</v>
      </c>
    </row>
    <row r="266" spans="1:6" ht="27" customHeight="1">
      <c r="A266" s="18" t="s">
        <v>55</v>
      </c>
      <c r="B266" s="19" t="s">
        <v>465</v>
      </c>
      <c r="C266" s="19"/>
      <c r="D266" s="27">
        <f>D267</f>
        <v>3442</v>
      </c>
      <c r="E266" s="27">
        <f>E267</f>
        <v>3407.3</v>
      </c>
      <c r="F266" s="27">
        <f t="shared" si="12"/>
        <v>98.99186519465427</v>
      </c>
    </row>
    <row r="267" spans="1:6" ht="24" customHeight="1">
      <c r="A267" s="18" t="s">
        <v>62</v>
      </c>
      <c r="B267" s="19"/>
      <c r="C267" s="19">
        <v>600</v>
      </c>
      <c r="D267" s="27">
        <f>D268</f>
        <v>3442</v>
      </c>
      <c r="E267" s="27">
        <f>E268</f>
        <v>3407.3</v>
      </c>
      <c r="F267" s="27">
        <f aca="true" t="shared" si="13" ref="F267:F330">E267/D267*100</f>
        <v>98.99186519465427</v>
      </c>
    </row>
    <row r="268" spans="1:6" ht="18.75" customHeight="1">
      <c r="A268" s="18" t="s">
        <v>28</v>
      </c>
      <c r="B268" s="19"/>
      <c r="C268" s="19">
        <v>610</v>
      </c>
      <c r="D268" s="27">
        <v>3442</v>
      </c>
      <c r="E268" s="27">
        <v>3407.3</v>
      </c>
      <c r="F268" s="27">
        <f t="shared" si="13"/>
        <v>98.99186519465427</v>
      </c>
    </row>
    <row r="269" spans="1:6" ht="24.75" customHeight="1">
      <c r="A269" s="18" t="s">
        <v>325</v>
      </c>
      <c r="B269" s="19" t="s">
        <v>158</v>
      </c>
      <c r="C269" s="19"/>
      <c r="D269" s="27">
        <f>D276+D281+D270+D287+D273+D284</f>
        <v>96066.5</v>
      </c>
      <c r="E269" s="27">
        <f>E276+E281+E270+E287+E273+E284</f>
        <v>93779.2</v>
      </c>
      <c r="F269" s="27">
        <f t="shared" si="13"/>
        <v>97.61904514060572</v>
      </c>
    </row>
    <row r="270" spans="1:6" ht="18.75" customHeight="1">
      <c r="A270" s="18" t="s">
        <v>27</v>
      </c>
      <c r="B270" s="19" t="s">
        <v>466</v>
      </c>
      <c r="C270" s="19"/>
      <c r="D270" s="27">
        <f>D271</f>
        <v>25743.7</v>
      </c>
      <c r="E270" s="27">
        <f>E271</f>
        <v>23956</v>
      </c>
      <c r="F270" s="27">
        <f t="shared" si="13"/>
        <v>93.05577675314737</v>
      </c>
    </row>
    <row r="271" spans="1:6" ht="27.75" customHeight="1">
      <c r="A271" s="18" t="s">
        <v>62</v>
      </c>
      <c r="B271" s="19"/>
      <c r="C271" s="19">
        <v>600</v>
      </c>
      <c r="D271" s="27">
        <f>D272</f>
        <v>25743.7</v>
      </c>
      <c r="E271" s="27">
        <f>E272</f>
        <v>23956</v>
      </c>
      <c r="F271" s="27">
        <f t="shared" si="13"/>
        <v>93.05577675314737</v>
      </c>
    </row>
    <row r="272" spans="1:6" ht="18.75" customHeight="1">
      <c r="A272" s="18" t="s">
        <v>28</v>
      </c>
      <c r="B272" s="19"/>
      <c r="C272" s="19">
        <v>610</v>
      </c>
      <c r="D272" s="27">
        <v>25743.7</v>
      </c>
      <c r="E272" s="27">
        <v>23956</v>
      </c>
      <c r="F272" s="27">
        <f t="shared" si="13"/>
        <v>93.05577675314737</v>
      </c>
    </row>
    <row r="273" spans="1:6" ht="18.75" customHeight="1">
      <c r="A273" s="18" t="s">
        <v>48</v>
      </c>
      <c r="B273" s="19" t="s">
        <v>489</v>
      </c>
      <c r="C273" s="19"/>
      <c r="D273" s="27">
        <f>D274</f>
        <v>279.8</v>
      </c>
      <c r="E273" s="27">
        <f>E274</f>
        <v>279.8</v>
      </c>
      <c r="F273" s="27">
        <f t="shared" si="13"/>
        <v>100</v>
      </c>
    </row>
    <row r="274" spans="1:6" ht="18.75" customHeight="1">
      <c r="A274" s="18" t="s">
        <v>57</v>
      </c>
      <c r="B274" s="19"/>
      <c r="C274" s="19">
        <v>300</v>
      </c>
      <c r="D274" s="27">
        <f>D275</f>
        <v>279.8</v>
      </c>
      <c r="E274" s="27">
        <f>E275</f>
        <v>279.8</v>
      </c>
      <c r="F274" s="27">
        <f t="shared" si="13"/>
        <v>100</v>
      </c>
    </row>
    <row r="275" spans="1:6" ht="18.75" customHeight="1">
      <c r="A275" s="18" t="s">
        <v>49</v>
      </c>
      <c r="B275" s="19"/>
      <c r="C275" s="26" t="s">
        <v>490</v>
      </c>
      <c r="D275" s="27">
        <v>279.8</v>
      </c>
      <c r="E275" s="27">
        <v>279.8</v>
      </c>
      <c r="F275" s="27">
        <f t="shared" si="13"/>
        <v>100</v>
      </c>
    </row>
    <row r="276" spans="1:6" ht="49.5" customHeight="1">
      <c r="A276" s="32" t="s">
        <v>800</v>
      </c>
      <c r="B276" s="19" t="s">
        <v>467</v>
      </c>
      <c r="C276" s="19"/>
      <c r="D276" s="27">
        <f>D277</f>
        <v>67350</v>
      </c>
      <c r="E276" s="27">
        <f>E277</f>
        <v>67095.5</v>
      </c>
      <c r="F276" s="27">
        <f t="shared" si="13"/>
        <v>99.62212323682257</v>
      </c>
    </row>
    <row r="277" spans="1:6" ht="26.25" customHeight="1">
      <c r="A277" s="18" t="s">
        <v>62</v>
      </c>
      <c r="B277" s="19"/>
      <c r="C277" s="19">
        <v>600</v>
      </c>
      <c r="D277" s="27">
        <f>D278+D279+D280</f>
        <v>67350</v>
      </c>
      <c r="E277" s="27">
        <f>E278+E279+E280</f>
        <v>67095.5</v>
      </c>
      <c r="F277" s="27">
        <f t="shared" si="13"/>
        <v>99.62212323682257</v>
      </c>
    </row>
    <row r="278" spans="1:6" ht="18.75" customHeight="1">
      <c r="A278" s="18" t="s">
        <v>28</v>
      </c>
      <c r="B278" s="19"/>
      <c r="C278" s="19">
        <v>610</v>
      </c>
      <c r="D278" s="27">
        <v>62116.3</v>
      </c>
      <c r="E278" s="27">
        <v>61861.8</v>
      </c>
      <c r="F278" s="27">
        <f t="shared" si="13"/>
        <v>99.59028467568093</v>
      </c>
    </row>
    <row r="279" spans="1:6" ht="18.75" customHeight="1">
      <c r="A279" s="18" t="s">
        <v>29</v>
      </c>
      <c r="B279" s="19"/>
      <c r="C279" s="19">
        <v>620</v>
      </c>
      <c r="D279" s="27">
        <v>3778.5</v>
      </c>
      <c r="E279" s="27">
        <v>3778.5</v>
      </c>
      <c r="F279" s="27">
        <f t="shared" si="13"/>
        <v>100</v>
      </c>
    </row>
    <row r="280" spans="1:6" ht="25.5" customHeight="1">
      <c r="A280" s="18" t="s">
        <v>26</v>
      </c>
      <c r="B280" s="19"/>
      <c r="C280" s="19">
        <v>630</v>
      </c>
      <c r="D280" s="27">
        <v>1455.2</v>
      </c>
      <c r="E280" s="27">
        <v>1455.2</v>
      </c>
      <c r="F280" s="27">
        <f t="shared" si="13"/>
        <v>100</v>
      </c>
    </row>
    <row r="281" spans="1:6" ht="36" customHeight="1">
      <c r="A281" s="18" t="s">
        <v>162</v>
      </c>
      <c r="B281" s="19" t="s">
        <v>468</v>
      </c>
      <c r="C281" s="19"/>
      <c r="D281" s="27">
        <f>D282</f>
        <v>33</v>
      </c>
      <c r="E281" s="27">
        <f>E282</f>
        <v>17.9</v>
      </c>
      <c r="F281" s="27">
        <f t="shared" si="13"/>
        <v>54.242424242424235</v>
      </c>
    </row>
    <row r="282" spans="1:6" ht="24" customHeight="1">
      <c r="A282" s="18" t="s">
        <v>62</v>
      </c>
      <c r="B282" s="19"/>
      <c r="C282" s="19">
        <v>600</v>
      </c>
      <c r="D282" s="27">
        <f>D283</f>
        <v>33</v>
      </c>
      <c r="E282" s="27">
        <f>E283</f>
        <v>17.9</v>
      </c>
      <c r="F282" s="27">
        <f t="shared" si="13"/>
        <v>54.242424242424235</v>
      </c>
    </row>
    <row r="283" spans="1:6" ht="18.75" customHeight="1">
      <c r="A283" s="18" t="s">
        <v>28</v>
      </c>
      <c r="B283" s="19"/>
      <c r="C283" s="19">
        <v>610</v>
      </c>
      <c r="D283" s="27">
        <v>33</v>
      </c>
      <c r="E283" s="27">
        <v>17.9</v>
      </c>
      <c r="F283" s="27">
        <f t="shared" si="13"/>
        <v>54.242424242424235</v>
      </c>
    </row>
    <row r="284" spans="1:6" ht="30.75" customHeight="1">
      <c r="A284" s="18" t="s">
        <v>666</v>
      </c>
      <c r="B284" s="19" t="s">
        <v>668</v>
      </c>
      <c r="C284" s="26"/>
      <c r="D284" s="20">
        <f>D285</f>
        <v>1215</v>
      </c>
      <c r="E284" s="20">
        <f>E285</f>
        <v>1215</v>
      </c>
      <c r="F284" s="20">
        <f t="shared" si="13"/>
        <v>100</v>
      </c>
    </row>
    <row r="285" spans="1:6" ht="25.5" customHeight="1">
      <c r="A285" s="18" t="s">
        <v>62</v>
      </c>
      <c r="B285" s="19"/>
      <c r="C285" s="26" t="s">
        <v>421</v>
      </c>
      <c r="D285" s="20">
        <f>D286</f>
        <v>1215</v>
      </c>
      <c r="E285" s="20">
        <f>E286</f>
        <v>1215</v>
      </c>
      <c r="F285" s="20">
        <f t="shared" si="13"/>
        <v>100</v>
      </c>
    </row>
    <row r="286" spans="1:6" ht="18.75" customHeight="1">
      <c r="A286" s="18" t="s">
        <v>28</v>
      </c>
      <c r="B286" s="19"/>
      <c r="C286" s="26" t="s">
        <v>42</v>
      </c>
      <c r="D286" s="20">
        <v>1215</v>
      </c>
      <c r="E286" s="20">
        <v>1215</v>
      </c>
      <c r="F286" s="20">
        <f t="shared" si="13"/>
        <v>100</v>
      </c>
    </row>
    <row r="287" spans="1:6" ht="36" customHeight="1">
      <c r="A287" s="18" t="s">
        <v>667</v>
      </c>
      <c r="B287" s="19" t="s">
        <v>469</v>
      </c>
      <c r="C287" s="19"/>
      <c r="D287" s="27">
        <f>D288</f>
        <v>1445</v>
      </c>
      <c r="E287" s="27">
        <f>E288</f>
        <v>1215</v>
      </c>
      <c r="F287" s="27">
        <f t="shared" si="13"/>
        <v>84.08304498269896</v>
      </c>
    </row>
    <row r="288" spans="1:6" ht="25.5" customHeight="1">
      <c r="A288" s="18" t="s">
        <v>62</v>
      </c>
      <c r="B288" s="19"/>
      <c r="C288" s="19">
        <v>600</v>
      </c>
      <c r="D288" s="27">
        <f>D289</f>
        <v>1445</v>
      </c>
      <c r="E288" s="27">
        <f>E289</f>
        <v>1215</v>
      </c>
      <c r="F288" s="27">
        <f t="shared" si="13"/>
        <v>84.08304498269896</v>
      </c>
    </row>
    <row r="289" spans="1:6" ht="18.75" customHeight="1">
      <c r="A289" s="18" t="s">
        <v>28</v>
      </c>
      <c r="B289" s="19"/>
      <c r="C289" s="19">
        <v>610</v>
      </c>
      <c r="D289" s="27">
        <v>1445</v>
      </c>
      <c r="E289" s="27">
        <v>1215</v>
      </c>
      <c r="F289" s="27">
        <f t="shared" si="13"/>
        <v>84.08304498269896</v>
      </c>
    </row>
    <row r="290" spans="1:6" ht="26.25" customHeight="1">
      <c r="A290" s="18" t="s">
        <v>459</v>
      </c>
      <c r="B290" s="19" t="s">
        <v>160</v>
      </c>
      <c r="C290" s="19"/>
      <c r="D290" s="20">
        <f>D294+D298+D291</f>
        <v>43588</v>
      </c>
      <c r="E290" s="20">
        <f>E294+E298+E291</f>
        <v>10286.7</v>
      </c>
      <c r="F290" s="20">
        <f t="shared" si="13"/>
        <v>23.59984399375975</v>
      </c>
    </row>
    <row r="291" spans="1:6" ht="18.75" customHeight="1">
      <c r="A291" s="18" t="s">
        <v>761</v>
      </c>
      <c r="B291" s="19" t="s">
        <v>760</v>
      </c>
      <c r="C291" s="19"/>
      <c r="D291" s="20">
        <f>+D292</f>
        <v>24588</v>
      </c>
      <c r="E291" s="20">
        <f>+E292</f>
        <v>9925</v>
      </c>
      <c r="F291" s="20">
        <f t="shared" si="13"/>
        <v>40.365218805921586</v>
      </c>
    </row>
    <row r="292" spans="1:6" ht="18.75" customHeight="1">
      <c r="A292" s="32" t="s">
        <v>61</v>
      </c>
      <c r="B292" s="30"/>
      <c r="C292" s="19">
        <v>400</v>
      </c>
      <c r="D292" s="27">
        <f>D293</f>
        <v>24588</v>
      </c>
      <c r="E292" s="27">
        <f>E293</f>
        <v>9925</v>
      </c>
      <c r="F292" s="27">
        <f t="shared" si="13"/>
        <v>40.365218805921586</v>
      </c>
    </row>
    <row r="293" spans="1:6" ht="18.75" customHeight="1">
      <c r="A293" s="32" t="s">
        <v>30</v>
      </c>
      <c r="B293" s="30"/>
      <c r="C293" s="19">
        <v>410</v>
      </c>
      <c r="D293" s="27">
        <v>24588</v>
      </c>
      <c r="E293" s="27">
        <v>9925</v>
      </c>
      <c r="F293" s="27">
        <f t="shared" si="13"/>
        <v>40.365218805921586</v>
      </c>
    </row>
    <row r="294" spans="1:6" ht="24.75" customHeight="1">
      <c r="A294" s="32" t="s">
        <v>539</v>
      </c>
      <c r="B294" s="30" t="s">
        <v>645</v>
      </c>
      <c r="C294" s="19"/>
      <c r="D294" s="27">
        <f>D295</f>
        <v>18050</v>
      </c>
      <c r="E294" s="27">
        <f>E295</f>
        <v>0</v>
      </c>
      <c r="F294" s="27">
        <f t="shared" si="13"/>
        <v>0</v>
      </c>
    </row>
    <row r="295" spans="1:6" ht="18.75" customHeight="1">
      <c r="A295" s="32" t="s">
        <v>61</v>
      </c>
      <c r="B295" s="30"/>
      <c r="C295" s="19">
        <v>400</v>
      </c>
      <c r="D295" s="27">
        <f>D296+D297</f>
        <v>18050</v>
      </c>
      <c r="E295" s="27">
        <f>E296+E297</f>
        <v>0</v>
      </c>
      <c r="F295" s="27">
        <f t="shared" si="13"/>
        <v>0</v>
      </c>
    </row>
    <row r="296" spans="1:6" ht="18.75" customHeight="1">
      <c r="A296" s="32" t="s">
        <v>30</v>
      </c>
      <c r="B296" s="30"/>
      <c r="C296" s="19">
        <v>410</v>
      </c>
      <c r="D296" s="27">
        <v>10450</v>
      </c>
      <c r="E296" s="27">
        <v>0</v>
      </c>
      <c r="F296" s="27">
        <f t="shared" si="13"/>
        <v>0</v>
      </c>
    </row>
    <row r="297" spans="1:6" ht="46.5" customHeight="1">
      <c r="A297" s="32" t="s">
        <v>656</v>
      </c>
      <c r="B297" s="30"/>
      <c r="C297" s="19">
        <v>460</v>
      </c>
      <c r="D297" s="27">
        <v>7600</v>
      </c>
      <c r="E297" s="27">
        <v>0</v>
      </c>
      <c r="F297" s="27">
        <f t="shared" si="13"/>
        <v>0</v>
      </c>
    </row>
    <row r="298" spans="1:6" ht="26.25" customHeight="1">
      <c r="A298" s="18" t="s">
        <v>773</v>
      </c>
      <c r="B298" s="19" t="s">
        <v>470</v>
      </c>
      <c r="C298" s="19"/>
      <c r="D298" s="20">
        <f>D299</f>
        <v>950</v>
      </c>
      <c r="E298" s="20">
        <f>E299</f>
        <v>361.7</v>
      </c>
      <c r="F298" s="20">
        <f t="shared" si="13"/>
        <v>38.07368421052632</v>
      </c>
    </row>
    <row r="299" spans="1:6" ht="18.75" customHeight="1">
      <c r="A299" s="18" t="s">
        <v>61</v>
      </c>
      <c r="B299" s="19"/>
      <c r="C299" s="19">
        <v>400</v>
      </c>
      <c r="D299" s="20">
        <f>D300+D301</f>
        <v>950</v>
      </c>
      <c r="E299" s="20">
        <f>E300+E301</f>
        <v>361.7</v>
      </c>
      <c r="F299" s="20">
        <f t="shared" si="13"/>
        <v>38.07368421052632</v>
      </c>
    </row>
    <row r="300" spans="1:6" ht="18.75" customHeight="1">
      <c r="A300" s="32" t="s">
        <v>30</v>
      </c>
      <c r="B300" s="19"/>
      <c r="C300" s="19">
        <v>410</v>
      </c>
      <c r="D300" s="27">
        <v>550</v>
      </c>
      <c r="E300" s="27">
        <v>0</v>
      </c>
      <c r="F300" s="27">
        <f t="shared" si="13"/>
        <v>0</v>
      </c>
    </row>
    <row r="301" spans="1:6" ht="48.75" customHeight="1">
      <c r="A301" s="32" t="s">
        <v>656</v>
      </c>
      <c r="B301" s="19"/>
      <c r="C301" s="19">
        <v>460</v>
      </c>
      <c r="D301" s="35">
        <v>400</v>
      </c>
      <c r="E301" s="35">
        <v>361.7</v>
      </c>
      <c r="F301" s="35">
        <f t="shared" si="13"/>
        <v>90.425</v>
      </c>
    </row>
    <row r="302" spans="1:6" ht="25.5" customHeight="1">
      <c r="A302" s="18" t="s">
        <v>460</v>
      </c>
      <c r="B302" s="19" t="s">
        <v>163</v>
      </c>
      <c r="C302" s="19"/>
      <c r="D302" s="27">
        <f>D303</f>
        <v>92179.2</v>
      </c>
      <c r="E302" s="27">
        <f>E303</f>
        <v>91980.2</v>
      </c>
      <c r="F302" s="27">
        <f t="shared" si="13"/>
        <v>99.78411615635632</v>
      </c>
    </row>
    <row r="303" spans="1:6" ht="18.75" customHeight="1">
      <c r="A303" s="18" t="s">
        <v>27</v>
      </c>
      <c r="B303" s="19" t="s">
        <v>471</v>
      </c>
      <c r="C303" s="19"/>
      <c r="D303" s="27">
        <f>D304</f>
        <v>92179.2</v>
      </c>
      <c r="E303" s="27">
        <f>E304</f>
        <v>91980.2</v>
      </c>
      <c r="F303" s="27">
        <f t="shared" si="13"/>
        <v>99.78411615635632</v>
      </c>
    </row>
    <row r="304" spans="1:6" ht="27" customHeight="1">
      <c r="A304" s="18" t="s">
        <v>62</v>
      </c>
      <c r="B304" s="19"/>
      <c r="C304" s="19">
        <v>600</v>
      </c>
      <c r="D304" s="27">
        <f>D305+D306</f>
        <v>92179.2</v>
      </c>
      <c r="E304" s="27">
        <f>E305+E306</f>
        <v>91980.2</v>
      </c>
      <c r="F304" s="27">
        <f t="shared" si="13"/>
        <v>99.78411615635632</v>
      </c>
    </row>
    <row r="305" spans="1:6" ht="18.75" customHeight="1">
      <c r="A305" s="18" t="s">
        <v>28</v>
      </c>
      <c r="B305" s="19"/>
      <c r="C305" s="19">
        <v>610</v>
      </c>
      <c r="D305" s="27">
        <v>91757.4</v>
      </c>
      <c r="E305" s="27">
        <v>91558.4</v>
      </c>
      <c r="F305" s="27">
        <f t="shared" si="13"/>
        <v>99.78312375895568</v>
      </c>
    </row>
    <row r="306" spans="1:6" ht="18.75" customHeight="1">
      <c r="A306" s="18" t="s">
        <v>29</v>
      </c>
      <c r="B306" s="19"/>
      <c r="C306" s="19">
        <v>620</v>
      </c>
      <c r="D306" s="27">
        <v>421.8</v>
      </c>
      <c r="E306" s="27">
        <v>421.8</v>
      </c>
      <c r="F306" s="27">
        <f t="shared" si="13"/>
        <v>100</v>
      </c>
    </row>
    <row r="307" spans="1:6" ht="36.75" customHeight="1">
      <c r="A307" s="18" t="s">
        <v>172</v>
      </c>
      <c r="B307" s="19" t="s">
        <v>164</v>
      </c>
      <c r="C307" s="19"/>
      <c r="D307" s="27">
        <f>D311+D308</f>
        <v>1050</v>
      </c>
      <c r="E307" s="27">
        <f>E311+E308</f>
        <v>1050</v>
      </c>
      <c r="F307" s="27">
        <f t="shared" si="13"/>
        <v>100</v>
      </c>
    </row>
    <row r="308" spans="1:6" ht="18.75" customHeight="1">
      <c r="A308" s="18" t="s">
        <v>35</v>
      </c>
      <c r="B308" s="19" t="s">
        <v>485</v>
      </c>
      <c r="C308" s="19"/>
      <c r="D308" s="27">
        <f>D309</f>
        <v>900</v>
      </c>
      <c r="E308" s="27">
        <f>E309</f>
        <v>900</v>
      </c>
      <c r="F308" s="27">
        <f t="shared" si="13"/>
        <v>100</v>
      </c>
    </row>
    <row r="309" spans="1:6" ht="24" customHeight="1">
      <c r="A309" s="18" t="s">
        <v>62</v>
      </c>
      <c r="B309" s="19"/>
      <c r="C309" s="19">
        <v>600</v>
      </c>
      <c r="D309" s="27">
        <f>D310</f>
        <v>900</v>
      </c>
      <c r="E309" s="27">
        <f>E310</f>
        <v>900</v>
      </c>
      <c r="F309" s="27">
        <f t="shared" si="13"/>
        <v>100</v>
      </c>
    </row>
    <row r="310" spans="1:6" ht="18.75" customHeight="1">
      <c r="A310" s="18" t="s">
        <v>28</v>
      </c>
      <c r="B310" s="19"/>
      <c r="C310" s="19">
        <v>610</v>
      </c>
      <c r="D310" s="27">
        <v>900</v>
      </c>
      <c r="E310" s="27">
        <v>900</v>
      </c>
      <c r="F310" s="27">
        <f t="shared" si="13"/>
        <v>100</v>
      </c>
    </row>
    <row r="311" spans="1:6" ht="18.75" customHeight="1">
      <c r="A311" s="18" t="s">
        <v>34</v>
      </c>
      <c r="B311" s="19" t="s">
        <v>474</v>
      </c>
      <c r="C311" s="19"/>
      <c r="D311" s="27">
        <f>D312</f>
        <v>150</v>
      </c>
      <c r="E311" s="27">
        <f>E312</f>
        <v>150</v>
      </c>
      <c r="F311" s="27">
        <f t="shared" si="13"/>
        <v>100</v>
      </c>
    </row>
    <row r="312" spans="1:6" ht="24" customHeight="1">
      <c r="A312" s="18" t="s">
        <v>62</v>
      </c>
      <c r="B312" s="19"/>
      <c r="C312" s="19">
        <v>600</v>
      </c>
      <c r="D312" s="27">
        <f>D313</f>
        <v>150</v>
      </c>
      <c r="E312" s="27">
        <f>E313</f>
        <v>150</v>
      </c>
      <c r="F312" s="27">
        <f t="shared" si="13"/>
        <v>100</v>
      </c>
    </row>
    <row r="313" spans="1:6" ht="18.75" customHeight="1">
      <c r="A313" s="18" t="s">
        <v>28</v>
      </c>
      <c r="B313" s="19"/>
      <c r="C313" s="19">
        <v>610</v>
      </c>
      <c r="D313" s="27">
        <v>150</v>
      </c>
      <c r="E313" s="27">
        <v>150</v>
      </c>
      <c r="F313" s="27">
        <f t="shared" si="13"/>
        <v>100</v>
      </c>
    </row>
    <row r="314" spans="1:6" ht="26.25" customHeight="1">
      <c r="A314" s="18" t="s">
        <v>32</v>
      </c>
      <c r="B314" s="19" t="s">
        <v>165</v>
      </c>
      <c r="C314" s="19"/>
      <c r="D314" s="27">
        <f>D315+D323+D329</f>
        <v>91053.2</v>
      </c>
      <c r="E314" s="27">
        <f>E315+E323+E329</f>
        <v>90998.2</v>
      </c>
      <c r="F314" s="27">
        <f t="shared" si="13"/>
        <v>99.93959575281264</v>
      </c>
    </row>
    <row r="315" spans="1:6" ht="24" customHeight="1">
      <c r="A315" s="18" t="s">
        <v>473</v>
      </c>
      <c r="B315" s="19" t="s">
        <v>166</v>
      </c>
      <c r="C315" s="19"/>
      <c r="D315" s="27">
        <f>D316+D320</f>
        <v>88953.2</v>
      </c>
      <c r="E315" s="27">
        <f>E316+E320</f>
        <v>88898.2</v>
      </c>
      <c r="F315" s="27">
        <f t="shared" si="13"/>
        <v>99.93816973419732</v>
      </c>
    </row>
    <row r="316" spans="1:6" ht="18.75" customHeight="1">
      <c r="A316" s="18" t="s">
        <v>27</v>
      </c>
      <c r="B316" s="19" t="s">
        <v>167</v>
      </c>
      <c r="C316" s="19"/>
      <c r="D316" s="27">
        <f>D317</f>
        <v>88928.2</v>
      </c>
      <c r="E316" s="27">
        <f>E317</f>
        <v>88873.2</v>
      </c>
      <c r="F316" s="27">
        <f t="shared" si="13"/>
        <v>99.93815235212227</v>
      </c>
    </row>
    <row r="317" spans="1:6" ht="25.5" customHeight="1">
      <c r="A317" s="18" t="s">
        <v>62</v>
      </c>
      <c r="B317" s="19"/>
      <c r="C317" s="19">
        <v>600</v>
      </c>
      <c r="D317" s="27">
        <f>D318+D319</f>
        <v>88928.2</v>
      </c>
      <c r="E317" s="27">
        <f>E318+E319</f>
        <v>88873.2</v>
      </c>
      <c r="F317" s="27">
        <f t="shared" si="13"/>
        <v>99.93815235212227</v>
      </c>
    </row>
    <row r="318" spans="1:6" ht="18.75" customHeight="1">
      <c r="A318" s="18" t="s">
        <v>28</v>
      </c>
      <c r="B318" s="19"/>
      <c r="C318" s="19">
        <v>610</v>
      </c>
      <c r="D318" s="27">
        <v>73527.2</v>
      </c>
      <c r="E318" s="27">
        <v>73472.2</v>
      </c>
      <c r="F318" s="27">
        <f t="shared" si="13"/>
        <v>99.92519774994831</v>
      </c>
    </row>
    <row r="319" spans="1:6" ht="18.75" customHeight="1">
      <c r="A319" s="18" t="s">
        <v>29</v>
      </c>
      <c r="B319" s="19"/>
      <c r="C319" s="19">
        <v>620</v>
      </c>
      <c r="D319" s="27">
        <v>15401</v>
      </c>
      <c r="E319" s="27">
        <v>15401</v>
      </c>
      <c r="F319" s="27">
        <f t="shared" si="13"/>
        <v>100</v>
      </c>
    </row>
    <row r="320" spans="1:6" ht="18.75" customHeight="1">
      <c r="A320" s="18" t="s">
        <v>34</v>
      </c>
      <c r="B320" s="19" t="s">
        <v>475</v>
      </c>
      <c r="C320" s="19"/>
      <c r="D320" s="27">
        <f>D321</f>
        <v>25</v>
      </c>
      <c r="E320" s="27">
        <f>E321</f>
        <v>25</v>
      </c>
      <c r="F320" s="27">
        <f t="shared" si="13"/>
        <v>100</v>
      </c>
    </row>
    <row r="321" spans="1:6" ht="28.5" customHeight="1">
      <c r="A321" s="18" t="s">
        <v>62</v>
      </c>
      <c r="B321" s="19"/>
      <c r="C321" s="19">
        <v>600</v>
      </c>
      <c r="D321" s="27">
        <f>D322</f>
        <v>25</v>
      </c>
      <c r="E321" s="27">
        <f>E322</f>
        <v>25</v>
      </c>
      <c r="F321" s="27">
        <f t="shared" si="13"/>
        <v>100</v>
      </c>
    </row>
    <row r="322" spans="1:6" ht="18.75" customHeight="1">
      <c r="A322" s="18" t="s">
        <v>28</v>
      </c>
      <c r="B322" s="19"/>
      <c r="C322" s="19">
        <v>610</v>
      </c>
      <c r="D322" s="27">
        <v>25</v>
      </c>
      <c r="E322" s="27">
        <v>25</v>
      </c>
      <c r="F322" s="27">
        <f t="shared" si="13"/>
        <v>100</v>
      </c>
    </row>
    <row r="323" spans="1:6" ht="25.5" customHeight="1">
      <c r="A323" s="18" t="s">
        <v>486</v>
      </c>
      <c r="B323" s="19" t="s">
        <v>326</v>
      </c>
      <c r="C323" s="19"/>
      <c r="D323" s="27">
        <f>D324</f>
        <v>820</v>
      </c>
      <c r="E323" s="27">
        <f>E324</f>
        <v>820</v>
      </c>
      <c r="F323" s="27">
        <f t="shared" si="13"/>
        <v>100</v>
      </c>
    </row>
    <row r="324" spans="1:6" ht="18.75" customHeight="1">
      <c r="A324" s="18" t="s">
        <v>35</v>
      </c>
      <c r="B324" s="19" t="s">
        <v>488</v>
      </c>
      <c r="C324" s="19"/>
      <c r="D324" s="27">
        <f>D325+D327</f>
        <v>820</v>
      </c>
      <c r="E324" s="27">
        <f>E325+E327</f>
        <v>820</v>
      </c>
      <c r="F324" s="27">
        <f t="shared" si="13"/>
        <v>100</v>
      </c>
    </row>
    <row r="325" spans="1:6" ht="18.75" customHeight="1">
      <c r="A325" s="18" t="s">
        <v>57</v>
      </c>
      <c r="B325" s="19"/>
      <c r="C325" s="19">
        <v>300</v>
      </c>
      <c r="D325" s="27">
        <f>D326</f>
        <v>120</v>
      </c>
      <c r="E325" s="27">
        <f>E326</f>
        <v>120</v>
      </c>
      <c r="F325" s="27">
        <f t="shared" si="13"/>
        <v>100</v>
      </c>
    </row>
    <row r="326" spans="1:6" ht="18.75" customHeight="1">
      <c r="A326" s="18" t="s">
        <v>36</v>
      </c>
      <c r="B326" s="19"/>
      <c r="C326" s="19">
        <v>340</v>
      </c>
      <c r="D326" s="27">
        <v>120</v>
      </c>
      <c r="E326" s="27">
        <v>120</v>
      </c>
      <c r="F326" s="27">
        <f t="shared" si="13"/>
        <v>100</v>
      </c>
    </row>
    <row r="327" spans="1:6" ht="24.75" customHeight="1">
      <c r="A327" s="18" t="s">
        <v>62</v>
      </c>
      <c r="B327" s="19"/>
      <c r="C327" s="19">
        <v>600</v>
      </c>
      <c r="D327" s="27">
        <f>D328</f>
        <v>700</v>
      </c>
      <c r="E327" s="27">
        <f>E328</f>
        <v>700</v>
      </c>
      <c r="F327" s="27">
        <f t="shared" si="13"/>
        <v>100</v>
      </c>
    </row>
    <row r="328" spans="1:6" ht="18.75" customHeight="1">
      <c r="A328" s="18" t="s">
        <v>28</v>
      </c>
      <c r="B328" s="19"/>
      <c r="C328" s="19">
        <v>610</v>
      </c>
      <c r="D328" s="27">
        <v>700</v>
      </c>
      <c r="E328" s="27">
        <v>700</v>
      </c>
      <c r="F328" s="27">
        <f t="shared" si="13"/>
        <v>100</v>
      </c>
    </row>
    <row r="329" spans="1:6" ht="26.25" customHeight="1">
      <c r="A329" s="18" t="s">
        <v>487</v>
      </c>
      <c r="B329" s="19" t="s">
        <v>174</v>
      </c>
      <c r="C329" s="19"/>
      <c r="D329" s="27">
        <f aca="true" t="shared" si="14" ref="D329:E331">D330</f>
        <v>1280</v>
      </c>
      <c r="E329" s="27">
        <f t="shared" si="14"/>
        <v>1280</v>
      </c>
      <c r="F329" s="27">
        <f t="shared" si="13"/>
        <v>100</v>
      </c>
    </row>
    <row r="330" spans="1:6" ht="18.75" customHeight="1">
      <c r="A330" s="18" t="s">
        <v>35</v>
      </c>
      <c r="B330" s="19" t="s">
        <v>175</v>
      </c>
      <c r="C330" s="19"/>
      <c r="D330" s="27">
        <f t="shared" si="14"/>
        <v>1280</v>
      </c>
      <c r="E330" s="27">
        <f t="shared" si="14"/>
        <v>1280</v>
      </c>
      <c r="F330" s="27">
        <f t="shared" si="13"/>
        <v>100</v>
      </c>
    </row>
    <row r="331" spans="1:6" ht="27" customHeight="1">
      <c r="A331" s="18" t="s">
        <v>62</v>
      </c>
      <c r="B331" s="19"/>
      <c r="C331" s="19">
        <v>600</v>
      </c>
      <c r="D331" s="27">
        <f t="shared" si="14"/>
        <v>1280</v>
      </c>
      <c r="E331" s="27">
        <f t="shared" si="14"/>
        <v>1280</v>
      </c>
      <c r="F331" s="27">
        <f aca="true" t="shared" si="15" ref="F331:F400">E331/D331*100</f>
        <v>100</v>
      </c>
    </row>
    <row r="332" spans="1:6" ht="18.75" customHeight="1">
      <c r="A332" s="18" t="s">
        <v>28</v>
      </c>
      <c r="B332" s="19"/>
      <c r="C332" s="19">
        <v>610</v>
      </c>
      <c r="D332" s="27">
        <v>1280</v>
      </c>
      <c r="E332" s="27">
        <v>1280</v>
      </c>
      <c r="F332" s="27">
        <f t="shared" si="15"/>
        <v>100</v>
      </c>
    </row>
    <row r="333" spans="1:6" ht="18.75" customHeight="1">
      <c r="A333" s="18" t="s">
        <v>37</v>
      </c>
      <c r="B333" s="19" t="s">
        <v>66</v>
      </c>
      <c r="C333" s="19"/>
      <c r="D333" s="27">
        <f>D334+D338</f>
        <v>62491.5</v>
      </c>
      <c r="E333" s="27">
        <f>E334+E338</f>
        <v>62269.9</v>
      </c>
      <c r="F333" s="27">
        <f t="shared" si="15"/>
        <v>99.64539177328116</v>
      </c>
    </row>
    <row r="334" spans="1:6" ht="31.5" customHeight="1">
      <c r="A334" s="18" t="s">
        <v>5</v>
      </c>
      <c r="B334" s="19" t="s">
        <v>67</v>
      </c>
      <c r="C334" s="19"/>
      <c r="D334" s="27">
        <f aca="true" t="shared" si="16" ref="D334:E336">D335</f>
        <v>43754.1</v>
      </c>
      <c r="E334" s="27">
        <f t="shared" si="16"/>
        <v>43754.1</v>
      </c>
      <c r="F334" s="27">
        <f t="shared" si="15"/>
        <v>100</v>
      </c>
    </row>
    <row r="335" spans="1:6" ht="18.75" customHeight="1">
      <c r="A335" s="18" t="s">
        <v>27</v>
      </c>
      <c r="B335" s="19" t="s">
        <v>68</v>
      </c>
      <c r="C335" s="19"/>
      <c r="D335" s="27">
        <f t="shared" si="16"/>
        <v>43754.1</v>
      </c>
      <c r="E335" s="27">
        <f t="shared" si="16"/>
        <v>43754.1</v>
      </c>
      <c r="F335" s="27">
        <f t="shared" si="15"/>
        <v>100</v>
      </c>
    </row>
    <row r="336" spans="1:6" ht="25.5" customHeight="1">
      <c r="A336" s="18" t="s">
        <v>62</v>
      </c>
      <c r="B336" s="19"/>
      <c r="C336" s="19">
        <v>600</v>
      </c>
      <c r="D336" s="27">
        <f t="shared" si="16"/>
        <v>43754.1</v>
      </c>
      <c r="E336" s="27">
        <f t="shared" si="16"/>
        <v>43754.1</v>
      </c>
      <c r="F336" s="27">
        <f t="shared" si="15"/>
        <v>100</v>
      </c>
    </row>
    <row r="337" spans="1:6" ht="18.75" customHeight="1">
      <c r="A337" s="18" t="s">
        <v>28</v>
      </c>
      <c r="B337" s="19"/>
      <c r="C337" s="19">
        <v>610</v>
      </c>
      <c r="D337" s="27">
        <v>43754.1</v>
      </c>
      <c r="E337" s="27">
        <v>43754.1</v>
      </c>
      <c r="F337" s="27">
        <f t="shared" si="15"/>
        <v>100</v>
      </c>
    </row>
    <row r="338" spans="1:6" ht="28.5" customHeight="1">
      <c r="A338" s="18" t="s">
        <v>6</v>
      </c>
      <c r="B338" s="19" t="s">
        <v>69</v>
      </c>
      <c r="C338" s="19"/>
      <c r="D338" s="27">
        <f>D339+D344</f>
        <v>18737.4</v>
      </c>
      <c r="E338" s="27">
        <f>E339+E344</f>
        <v>18515.800000000003</v>
      </c>
      <c r="F338" s="27">
        <f t="shared" si="15"/>
        <v>98.81733858486237</v>
      </c>
    </row>
    <row r="339" spans="1:6" ht="18.75" customHeight="1">
      <c r="A339" s="18" t="s">
        <v>38</v>
      </c>
      <c r="B339" s="19" t="s">
        <v>70</v>
      </c>
      <c r="C339" s="19"/>
      <c r="D339" s="27">
        <f>D340+D342</f>
        <v>18078.5</v>
      </c>
      <c r="E339" s="27">
        <f>E340+E342</f>
        <v>17856.9</v>
      </c>
      <c r="F339" s="27">
        <f t="shared" si="15"/>
        <v>98.77423458804658</v>
      </c>
    </row>
    <row r="340" spans="1:6" ht="40.5" customHeight="1">
      <c r="A340" s="18" t="s">
        <v>58</v>
      </c>
      <c r="B340" s="19"/>
      <c r="C340" s="19">
        <v>100</v>
      </c>
      <c r="D340" s="27">
        <f>D341</f>
        <v>17713.6</v>
      </c>
      <c r="E340" s="27">
        <f>E341</f>
        <v>17497.9</v>
      </c>
      <c r="F340" s="27">
        <f t="shared" si="15"/>
        <v>98.78229157257702</v>
      </c>
    </row>
    <row r="341" spans="1:6" ht="18.75" customHeight="1">
      <c r="A341" s="18" t="s">
        <v>39</v>
      </c>
      <c r="B341" s="19"/>
      <c r="C341" s="19">
        <v>120</v>
      </c>
      <c r="D341" s="27">
        <v>17713.6</v>
      </c>
      <c r="E341" s="27">
        <v>17497.9</v>
      </c>
      <c r="F341" s="27">
        <f t="shared" si="15"/>
        <v>98.78229157257702</v>
      </c>
    </row>
    <row r="342" spans="1:6" ht="18.75" customHeight="1">
      <c r="A342" s="18" t="s">
        <v>59</v>
      </c>
      <c r="B342" s="19"/>
      <c r="C342" s="19">
        <v>200</v>
      </c>
      <c r="D342" s="27">
        <f>D343</f>
        <v>364.9</v>
      </c>
      <c r="E342" s="27">
        <f>E343</f>
        <v>359</v>
      </c>
      <c r="F342" s="27">
        <f t="shared" si="15"/>
        <v>98.3831186626473</v>
      </c>
    </row>
    <row r="343" spans="1:6" ht="18.75" customHeight="1">
      <c r="A343" s="18" t="s">
        <v>33</v>
      </c>
      <c r="B343" s="19"/>
      <c r="C343" s="19">
        <v>240</v>
      </c>
      <c r="D343" s="27">
        <v>364.9</v>
      </c>
      <c r="E343" s="27">
        <v>359</v>
      </c>
      <c r="F343" s="27">
        <f t="shared" si="15"/>
        <v>98.3831186626473</v>
      </c>
    </row>
    <row r="344" spans="1:6" ht="36.75" customHeight="1">
      <c r="A344" s="18" t="s">
        <v>46</v>
      </c>
      <c r="B344" s="36" t="s">
        <v>71</v>
      </c>
      <c r="C344" s="19"/>
      <c r="D344" s="27">
        <f>D345</f>
        <v>658.9</v>
      </c>
      <c r="E344" s="27">
        <f>E345</f>
        <v>658.9</v>
      </c>
      <c r="F344" s="27">
        <f t="shared" si="15"/>
        <v>100</v>
      </c>
    </row>
    <row r="345" spans="1:6" ht="18.75" customHeight="1">
      <c r="A345" s="18" t="s">
        <v>57</v>
      </c>
      <c r="B345" s="36"/>
      <c r="C345" s="19">
        <v>300</v>
      </c>
      <c r="D345" s="27">
        <f>D346</f>
        <v>658.9</v>
      </c>
      <c r="E345" s="27">
        <f>E346</f>
        <v>658.9</v>
      </c>
      <c r="F345" s="27">
        <f t="shared" si="15"/>
        <v>100</v>
      </c>
    </row>
    <row r="346" spans="1:6" ht="18.75" customHeight="1">
      <c r="A346" s="18" t="s">
        <v>47</v>
      </c>
      <c r="B346" s="19"/>
      <c r="C346" s="26" t="s">
        <v>198</v>
      </c>
      <c r="D346" s="27">
        <v>658.9</v>
      </c>
      <c r="E346" s="27">
        <v>658.9</v>
      </c>
      <c r="F346" s="27">
        <f t="shared" si="15"/>
        <v>100</v>
      </c>
    </row>
    <row r="347" spans="1:6" ht="70.5" customHeight="1">
      <c r="A347" s="22" t="s">
        <v>251</v>
      </c>
      <c r="B347" s="23" t="s">
        <v>360</v>
      </c>
      <c r="C347" s="23"/>
      <c r="D347" s="24">
        <f>D348+D368</f>
        <v>83702.6</v>
      </c>
      <c r="E347" s="24">
        <f>E348+E368</f>
        <v>81152.1</v>
      </c>
      <c r="F347" s="24">
        <f t="shared" si="15"/>
        <v>96.9529022993312</v>
      </c>
    </row>
    <row r="348" spans="1:6" ht="18.75" customHeight="1">
      <c r="A348" s="18" t="s">
        <v>633</v>
      </c>
      <c r="B348" s="19" t="s">
        <v>252</v>
      </c>
      <c r="C348" s="19"/>
      <c r="D348" s="20">
        <f>D349+D356+D359+D362+D365</f>
        <v>82102.6</v>
      </c>
      <c r="E348" s="20">
        <f>E349+E356+E359+E362+E365</f>
        <v>80547.3</v>
      </c>
      <c r="F348" s="20">
        <f t="shared" si="15"/>
        <v>98.10566291445095</v>
      </c>
    </row>
    <row r="349" spans="1:6" ht="18.75" customHeight="1">
      <c r="A349" s="18" t="s">
        <v>27</v>
      </c>
      <c r="B349" s="19" t="s">
        <v>253</v>
      </c>
      <c r="C349" s="19"/>
      <c r="D349" s="20">
        <f>D350+D352+D354</f>
        <v>74892.6</v>
      </c>
      <c r="E349" s="20">
        <f>E350+E352+E354</f>
        <v>73876.5</v>
      </c>
      <c r="F349" s="20">
        <f t="shared" si="15"/>
        <v>98.64325714423053</v>
      </c>
    </row>
    <row r="350" spans="1:6" ht="39" customHeight="1">
      <c r="A350" s="18" t="s">
        <v>58</v>
      </c>
      <c r="B350" s="19"/>
      <c r="C350" s="19">
        <v>100</v>
      </c>
      <c r="D350" s="20">
        <f>D351</f>
        <v>67838.1</v>
      </c>
      <c r="E350" s="20">
        <f>E351</f>
        <v>67407.9</v>
      </c>
      <c r="F350" s="20">
        <f t="shared" si="15"/>
        <v>99.36584308817609</v>
      </c>
    </row>
    <row r="351" spans="1:6" ht="18.75" customHeight="1">
      <c r="A351" s="18" t="s">
        <v>102</v>
      </c>
      <c r="B351" s="19"/>
      <c r="C351" s="19" t="s">
        <v>104</v>
      </c>
      <c r="D351" s="20">
        <v>67838.1</v>
      </c>
      <c r="E351" s="20">
        <v>67407.9</v>
      </c>
      <c r="F351" s="20">
        <f t="shared" si="15"/>
        <v>99.36584308817609</v>
      </c>
    </row>
    <row r="352" spans="1:6" ht="18.75" customHeight="1">
      <c r="A352" s="18" t="s">
        <v>59</v>
      </c>
      <c r="B352" s="19"/>
      <c r="C352" s="19">
        <v>200</v>
      </c>
      <c r="D352" s="20">
        <f>D353</f>
        <v>7025.5</v>
      </c>
      <c r="E352" s="20">
        <f>E353</f>
        <v>6445.3</v>
      </c>
      <c r="F352" s="20">
        <f t="shared" si="15"/>
        <v>91.74151305956872</v>
      </c>
    </row>
    <row r="353" spans="1:6" ht="18.75" customHeight="1">
      <c r="A353" s="18" t="s">
        <v>82</v>
      </c>
      <c r="B353" s="19"/>
      <c r="C353" s="19" t="s">
        <v>45</v>
      </c>
      <c r="D353" s="20">
        <v>7025.5</v>
      </c>
      <c r="E353" s="20">
        <v>6445.3</v>
      </c>
      <c r="F353" s="20">
        <f t="shared" si="15"/>
        <v>91.74151305956872</v>
      </c>
    </row>
    <row r="354" spans="1:6" ht="18.75" customHeight="1">
      <c r="A354" s="18" t="s">
        <v>60</v>
      </c>
      <c r="B354" s="19"/>
      <c r="C354" s="19">
        <v>800</v>
      </c>
      <c r="D354" s="20">
        <f>D355</f>
        <v>29</v>
      </c>
      <c r="E354" s="20">
        <f>E355</f>
        <v>23.3</v>
      </c>
      <c r="F354" s="20">
        <f t="shared" si="15"/>
        <v>80.3448275862069</v>
      </c>
    </row>
    <row r="355" spans="1:6" ht="18.75" customHeight="1">
      <c r="A355" s="18" t="s">
        <v>85</v>
      </c>
      <c r="B355" s="19"/>
      <c r="C355" s="19" t="s">
        <v>87</v>
      </c>
      <c r="D355" s="20">
        <v>29</v>
      </c>
      <c r="E355" s="20">
        <v>23.3</v>
      </c>
      <c r="F355" s="20">
        <f t="shared" si="15"/>
        <v>80.3448275862069</v>
      </c>
    </row>
    <row r="356" spans="1:6" ht="24" customHeight="1">
      <c r="A356" s="18" t="s">
        <v>815</v>
      </c>
      <c r="B356" s="19" t="s">
        <v>817</v>
      </c>
      <c r="C356" s="19"/>
      <c r="D356" s="20">
        <f>D357</f>
        <v>1901</v>
      </c>
      <c r="E356" s="20">
        <f>E357</f>
        <v>1901</v>
      </c>
      <c r="F356" s="20">
        <f t="shared" si="15"/>
        <v>100</v>
      </c>
    </row>
    <row r="357" spans="1:6" ht="33" customHeight="1">
      <c r="A357" s="18" t="s">
        <v>58</v>
      </c>
      <c r="B357" s="19"/>
      <c r="C357" s="19">
        <v>100</v>
      </c>
      <c r="D357" s="20">
        <f>D358</f>
        <v>1901</v>
      </c>
      <c r="E357" s="20">
        <f>E358</f>
        <v>1901</v>
      </c>
      <c r="F357" s="20">
        <f t="shared" si="15"/>
        <v>100</v>
      </c>
    </row>
    <row r="358" spans="1:6" ht="13.5" customHeight="1">
      <c r="A358" s="18" t="s">
        <v>102</v>
      </c>
      <c r="B358" s="19"/>
      <c r="C358" s="19">
        <v>110</v>
      </c>
      <c r="D358" s="20">
        <v>1901</v>
      </c>
      <c r="E358" s="20">
        <v>1901</v>
      </c>
      <c r="F358" s="20">
        <f t="shared" si="15"/>
        <v>100</v>
      </c>
    </row>
    <row r="359" spans="1:6" ht="33.75" customHeight="1">
      <c r="A359" s="18" t="s">
        <v>816</v>
      </c>
      <c r="B359" s="19" t="s">
        <v>818</v>
      </c>
      <c r="C359" s="19"/>
      <c r="D359" s="20">
        <f>D360</f>
        <v>101</v>
      </c>
      <c r="E359" s="20">
        <f>E360</f>
        <v>101</v>
      </c>
      <c r="F359" s="20">
        <f t="shared" si="15"/>
        <v>100</v>
      </c>
    </row>
    <row r="360" spans="1:6" ht="33.75" customHeight="1">
      <c r="A360" s="18" t="s">
        <v>58</v>
      </c>
      <c r="B360" s="19"/>
      <c r="C360" s="19">
        <v>100</v>
      </c>
      <c r="D360" s="20">
        <f>D361</f>
        <v>101</v>
      </c>
      <c r="E360" s="20">
        <f>E361</f>
        <v>101</v>
      </c>
      <c r="F360" s="20">
        <f t="shared" si="15"/>
        <v>100</v>
      </c>
    </row>
    <row r="361" spans="1:6" ht="15" customHeight="1">
      <c r="A361" s="18" t="s">
        <v>102</v>
      </c>
      <c r="B361" s="19"/>
      <c r="C361" s="19">
        <v>110</v>
      </c>
      <c r="D361" s="20">
        <v>101</v>
      </c>
      <c r="E361" s="20">
        <v>101</v>
      </c>
      <c r="F361" s="20">
        <f t="shared" si="15"/>
        <v>100</v>
      </c>
    </row>
    <row r="362" spans="1:6" ht="55.5" customHeight="1">
      <c r="A362" s="32" t="s">
        <v>608</v>
      </c>
      <c r="B362" s="19" t="s">
        <v>609</v>
      </c>
      <c r="C362" s="19"/>
      <c r="D362" s="20">
        <f>D363</f>
        <v>5156</v>
      </c>
      <c r="E362" s="20">
        <f>E363</f>
        <v>4622.6</v>
      </c>
      <c r="F362" s="20">
        <f t="shared" si="15"/>
        <v>89.65477114041893</v>
      </c>
    </row>
    <row r="363" spans="1:6" ht="35.25" customHeight="1">
      <c r="A363" s="18" t="s">
        <v>58</v>
      </c>
      <c r="B363" s="19"/>
      <c r="C363" s="19">
        <v>100</v>
      </c>
      <c r="D363" s="20">
        <f>D364</f>
        <v>5156</v>
      </c>
      <c r="E363" s="20">
        <f>E364</f>
        <v>4622.6</v>
      </c>
      <c r="F363" s="20">
        <f t="shared" si="15"/>
        <v>89.65477114041893</v>
      </c>
    </row>
    <row r="364" spans="1:6" ht="18.75" customHeight="1">
      <c r="A364" s="18" t="s">
        <v>102</v>
      </c>
      <c r="B364" s="19"/>
      <c r="C364" s="19">
        <v>110</v>
      </c>
      <c r="D364" s="20">
        <v>5156</v>
      </c>
      <c r="E364" s="20">
        <v>4622.6</v>
      </c>
      <c r="F364" s="20">
        <f t="shared" si="15"/>
        <v>89.65477114041893</v>
      </c>
    </row>
    <row r="365" spans="1:6" ht="57" customHeight="1">
      <c r="A365" s="32" t="s">
        <v>630</v>
      </c>
      <c r="B365" s="19" t="s">
        <v>631</v>
      </c>
      <c r="C365" s="19"/>
      <c r="D365" s="20">
        <f>D366</f>
        <v>52</v>
      </c>
      <c r="E365" s="20">
        <f>E366</f>
        <v>46.2</v>
      </c>
      <c r="F365" s="20">
        <f t="shared" si="15"/>
        <v>88.84615384615385</v>
      </c>
    </row>
    <row r="366" spans="1:6" ht="36.75" customHeight="1">
      <c r="A366" s="18" t="s">
        <v>58</v>
      </c>
      <c r="B366" s="19"/>
      <c r="C366" s="19">
        <v>100</v>
      </c>
      <c r="D366" s="20">
        <f>D367</f>
        <v>52</v>
      </c>
      <c r="E366" s="20">
        <f>E367</f>
        <v>46.2</v>
      </c>
      <c r="F366" s="20">
        <f t="shared" si="15"/>
        <v>88.84615384615385</v>
      </c>
    </row>
    <row r="367" spans="1:6" ht="18.75" customHeight="1">
      <c r="A367" s="18" t="s">
        <v>102</v>
      </c>
      <c r="B367" s="19"/>
      <c r="C367" s="19">
        <v>110</v>
      </c>
      <c r="D367" s="20">
        <v>52</v>
      </c>
      <c r="E367" s="20">
        <v>46.2</v>
      </c>
      <c r="F367" s="20">
        <f t="shared" si="15"/>
        <v>88.84615384615385</v>
      </c>
    </row>
    <row r="368" spans="1:6" ht="37.5" customHeight="1">
      <c r="A368" s="18" t="s">
        <v>677</v>
      </c>
      <c r="B368" s="19" t="s">
        <v>610</v>
      </c>
      <c r="C368" s="19"/>
      <c r="D368" s="20">
        <f>D369+D372</f>
        <v>1600</v>
      </c>
      <c r="E368" s="20">
        <f>E369+E372</f>
        <v>604.8</v>
      </c>
      <c r="F368" s="20">
        <f t="shared" si="15"/>
        <v>37.8</v>
      </c>
    </row>
    <row r="369" spans="1:6" ht="51" customHeight="1">
      <c r="A369" s="32" t="s">
        <v>678</v>
      </c>
      <c r="B369" s="19" t="s">
        <v>611</v>
      </c>
      <c r="C369" s="19"/>
      <c r="D369" s="20">
        <f>D370</f>
        <v>1278</v>
      </c>
      <c r="E369" s="20">
        <f>E370</f>
        <v>483.2</v>
      </c>
      <c r="F369" s="20">
        <f t="shared" si="15"/>
        <v>37.80907668231612</v>
      </c>
    </row>
    <row r="370" spans="1:6" ht="18.75" customHeight="1">
      <c r="A370" s="18" t="s">
        <v>59</v>
      </c>
      <c r="B370" s="19"/>
      <c r="C370" s="19">
        <v>200</v>
      </c>
      <c r="D370" s="20">
        <f>D371</f>
        <v>1278</v>
      </c>
      <c r="E370" s="20">
        <f>E371</f>
        <v>483.2</v>
      </c>
      <c r="F370" s="20">
        <f t="shared" si="15"/>
        <v>37.80907668231612</v>
      </c>
    </row>
    <row r="371" spans="1:6" ht="18.75" customHeight="1">
      <c r="A371" s="18" t="s">
        <v>82</v>
      </c>
      <c r="B371" s="19"/>
      <c r="C371" s="19">
        <v>240</v>
      </c>
      <c r="D371" s="20">
        <v>1278</v>
      </c>
      <c r="E371" s="20">
        <v>483.2</v>
      </c>
      <c r="F371" s="20">
        <f t="shared" si="15"/>
        <v>37.80907668231612</v>
      </c>
    </row>
    <row r="372" spans="1:6" ht="57" customHeight="1">
      <c r="A372" s="32" t="s">
        <v>679</v>
      </c>
      <c r="B372" s="19" t="s">
        <v>632</v>
      </c>
      <c r="C372" s="19"/>
      <c r="D372" s="20">
        <f>D373</f>
        <v>322</v>
      </c>
      <c r="E372" s="20">
        <f>E373</f>
        <v>121.6</v>
      </c>
      <c r="F372" s="20">
        <f t="shared" si="15"/>
        <v>37.7639751552795</v>
      </c>
    </row>
    <row r="373" spans="1:6" ht="18.75" customHeight="1">
      <c r="A373" s="18" t="s">
        <v>59</v>
      </c>
      <c r="B373" s="19"/>
      <c r="C373" s="19">
        <v>200</v>
      </c>
      <c r="D373" s="20">
        <f>D374</f>
        <v>322</v>
      </c>
      <c r="E373" s="20">
        <f>E374</f>
        <v>121.6</v>
      </c>
      <c r="F373" s="20">
        <f t="shared" si="15"/>
        <v>37.7639751552795</v>
      </c>
    </row>
    <row r="374" spans="1:6" ht="18.75" customHeight="1">
      <c r="A374" s="18" t="s">
        <v>82</v>
      </c>
      <c r="B374" s="19"/>
      <c r="C374" s="19">
        <v>240</v>
      </c>
      <c r="D374" s="20">
        <v>322</v>
      </c>
      <c r="E374" s="20">
        <v>121.6</v>
      </c>
      <c r="F374" s="20">
        <f t="shared" si="15"/>
        <v>37.7639751552795</v>
      </c>
    </row>
    <row r="375" spans="1:6" ht="51" customHeight="1">
      <c r="A375" s="22" t="s">
        <v>263</v>
      </c>
      <c r="B375" s="23" t="s">
        <v>361</v>
      </c>
      <c r="C375" s="23"/>
      <c r="D375" s="24">
        <f>D376</f>
        <v>7895.700000000001</v>
      </c>
      <c r="E375" s="24">
        <f>E376</f>
        <v>7247.8</v>
      </c>
      <c r="F375" s="24">
        <f t="shared" si="15"/>
        <v>91.79426776599921</v>
      </c>
    </row>
    <row r="376" spans="1:6" ht="30.75" customHeight="1">
      <c r="A376" s="18" t="s">
        <v>74</v>
      </c>
      <c r="B376" s="19" t="s">
        <v>362</v>
      </c>
      <c r="C376" s="19"/>
      <c r="D376" s="20">
        <f>D377</f>
        <v>7895.700000000001</v>
      </c>
      <c r="E376" s="20">
        <f>E377</f>
        <v>7247.8</v>
      </c>
      <c r="F376" s="20">
        <f t="shared" si="15"/>
        <v>91.79426776599921</v>
      </c>
    </row>
    <row r="377" spans="1:6" ht="18.75" customHeight="1">
      <c r="A377" s="18" t="s">
        <v>93</v>
      </c>
      <c r="B377" s="19" t="s">
        <v>363</v>
      </c>
      <c r="C377" s="19"/>
      <c r="D377" s="20">
        <f>D379+D380</f>
        <v>7895.700000000001</v>
      </c>
      <c r="E377" s="20">
        <f>E379+E380</f>
        <v>7247.8</v>
      </c>
      <c r="F377" s="20">
        <f t="shared" si="15"/>
        <v>91.79426776599921</v>
      </c>
    </row>
    <row r="378" spans="1:6" ht="34.5" customHeight="1">
      <c r="A378" s="18" t="s">
        <v>62</v>
      </c>
      <c r="B378" s="19"/>
      <c r="C378" s="19">
        <v>600</v>
      </c>
      <c r="D378" s="20">
        <f>D379</f>
        <v>7667.6</v>
      </c>
      <c r="E378" s="20">
        <f>E379</f>
        <v>7019.7</v>
      </c>
      <c r="F378" s="20">
        <f t="shared" si="15"/>
        <v>91.55015911106473</v>
      </c>
    </row>
    <row r="379" spans="1:6" ht="18.75" customHeight="1">
      <c r="A379" s="18" t="s">
        <v>28</v>
      </c>
      <c r="B379" s="19"/>
      <c r="C379" s="19">
        <v>610</v>
      </c>
      <c r="D379" s="20">
        <v>7667.6</v>
      </c>
      <c r="E379" s="20">
        <v>7019.7</v>
      </c>
      <c r="F379" s="20">
        <f t="shared" si="15"/>
        <v>91.55015911106473</v>
      </c>
    </row>
    <row r="380" spans="1:6" ht="18.75" customHeight="1">
      <c r="A380" s="18" t="s">
        <v>59</v>
      </c>
      <c r="B380" s="19"/>
      <c r="C380" s="19">
        <v>200</v>
      </c>
      <c r="D380" s="20">
        <f>D381</f>
        <v>228.1</v>
      </c>
      <c r="E380" s="20">
        <f>E381</f>
        <v>228.1</v>
      </c>
      <c r="F380" s="20">
        <f t="shared" si="15"/>
        <v>100</v>
      </c>
    </row>
    <row r="381" spans="1:6" ht="27" customHeight="1">
      <c r="A381" s="18" t="s">
        <v>82</v>
      </c>
      <c r="B381" s="19"/>
      <c r="C381" s="19" t="s">
        <v>45</v>
      </c>
      <c r="D381" s="20">
        <v>228.1</v>
      </c>
      <c r="E381" s="20">
        <v>228.1</v>
      </c>
      <c r="F381" s="20">
        <f t="shared" si="15"/>
        <v>100</v>
      </c>
    </row>
    <row r="382" spans="1:6" ht="36" customHeight="1">
      <c r="A382" s="22" t="s">
        <v>271</v>
      </c>
      <c r="B382" s="23" t="s">
        <v>373</v>
      </c>
      <c r="C382" s="23"/>
      <c r="D382" s="24">
        <f aca="true" t="shared" si="17" ref="D382:E385">D383</f>
        <v>749.4</v>
      </c>
      <c r="E382" s="24">
        <f t="shared" si="17"/>
        <v>701</v>
      </c>
      <c r="F382" s="24">
        <f t="shared" si="15"/>
        <v>93.54149986655992</v>
      </c>
    </row>
    <row r="383" spans="1:6" ht="32.25" customHeight="1">
      <c r="A383" s="18" t="s">
        <v>370</v>
      </c>
      <c r="B383" s="19" t="s">
        <v>371</v>
      </c>
      <c r="C383" s="19"/>
      <c r="D383" s="20">
        <f t="shared" si="17"/>
        <v>749.4</v>
      </c>
      <c r="E383" s="20">
        <f t="shared" si="17"/>
        <v>701</v>
      </c>
      <c r="F383" s="20">
        <f t="shared" si="15"/>
        <v>93.54149986655992</v>
      </c>
    </row>
    <row r="384" spans="1:6" ht="18.75" customHeight="1">
      <c r="A384" s="18" t="s">
        <v>118</v>
      </c>
      <c r="B384" s="19" t="s">
        <v>372</v>
      </c>
      <c r="C384" s="19"/>
      <c r="D384" s="20">
        <f t="shared" si="17"/>
        <v>749.4</v>
      </c>
      <c r="E384" s="20">
        <f t="shared" si="17"/>
        <v>701</v>
      </c>
      <c r="F384" s="20">
        <f t="shared" si="15"/>
        <v>93.54149986655992</v>
      </c>
    </row>
    <row r="385" spans="1:6" ht="18.75" customHeight="1">
      <c r="A385" s="18" t="s">
        <v>59</v>
      </c>
      <c r="B385" s="19"/>
      <c r="C385" s="19">
        <v>200</v>
      </c>
      <c r="D385" s="20">
        <f t="shared" si="17"/>
        <v>749.4</v>
      </c>
      <c r="E385" s="20">
        <f t="shared" si="17"/>
        <v>701</v>
      </c>
      <c r="F385" s="20">
        <f t="shared" si="15"/>
        <v>93.54149986655992</v>
      </c>
    </row>
    <row r="386" spans="1:6" ht="18.75" customHeight="1">
      <c r="A386" s="18" t="s">
        <v>82</v>
      </c>
      <c r="B386" s="19"/>
      <c r="C386" s="19" t="s">
        <v>45</v>
      </c>
      <c r="D386" s="20">
        <v>749.4</v>
      </c>
      <c r="E386" s="20">
        <v>701</v>
      </c>
      <c r="F386" s="20">
        <f t="shared" si="15"/>
        <v>93.54149986655992</v>
      </c>
    </row>
    <row r="387" spans="1:6" ht="25.5" customHeight="1">
      <c r="A387" s="22" t="s">
        <v>342</v>
      </c>
      <c r="B387" s="23" t="s">
        <v>374</v>
      </c>
      <c r="C387" s="23"/>
      <c r="D387" s="24">
        <f>D388+D397+D409+D425+D434</f>
        <v>22504.5</v>
      </c>
      <c r="E387" s="24">
        <f>E388+E397+E409+E425+E434</f>
        <v>19166.199999999997</v>
      </c>
      <c r="F387" s="24">
        <f t="shared" si="15"/>
        <v>85.16607789553198</v>
      </c>
    </row>
    <row r="388" spans="1:6" ht="18.75" customHeight="1">
      <c r="A388" s="18" t="s">
        <v>115</v>
      </c>
      <c r="B388" s="19" t="s">
        <v>384</v>
      </c>
      <c r="C388" s="19"/>
      <c r="D388" s="20">
        <f>D389+D393</f>
        <v>13873.8</v>
      </c>
      <c r="E388" s="20">
        <f>E389+E393</f>
        <v>11087.5</v>
      </c>
      <c r="F388" s="20">
        <f t="shared" si="15"/>
        <v>79.91682163502429</v>
      </c>
    </row>
    <row r="389" spans="1:6" ht="39" customHeight="1">
      <c r="A389" s="18" t="s">
        <v>558</v>
      </c>
      <c r="B389" s="19" t="s">
        <v>422</v>
      </c>
      <c r="C389" s="19"/>
      <c r="D389" s="20">
        <f aca="true" t="shared" si="18" ref="D389:E391">D390</f>
        <v>1431.8</v>
      </c>
      <c r="E389" s="20">
        <f t="shared" si="18"/>
        <v>206.2</v>
      </c>
      <c r="F389" s="20">
        <f t="shared" si="15"/>
        <v>14.401452716859897</v>
      </c>
    </row>
    <row r="390" spans="1:6" ht="39" customHeight="1">
      <c r="A390" s="18" t="s">
        <v>116</v>
      </c>
      <c r="B390" s="19" t="s">
        <v>423</v>
      </c>
      <c r="C390" s="19"/>
      <c r="D390" s="20">
        <f t="shared" si="18"/>
        <v>1431.8</v>
      </c>
      <c r="E390" s="20">
        <f t="shared" si="18"/>
        <v>206.2</v>
      </c>
      <c r="F390" s="20">
        <f t="shared" si="15"/>
        <v>14.401452716859897</v>
      </c>
    </row>
    <row r="391" spans="1:6" ht="18.75" customHeight="1">
      <c r="A391" s="18" t="s">
        <v>59</v>
      </c>
      <c r="B391" s="19"/>
      <c r="C391" s="19">
        <v>200</v>
      </c>
      <c r="D391" s="20">
        <f t="shared" si="18"/>
        <v>1431.8</v>
      </c>
      <c r="E391" s="20">
        <f t="shared" si="18"/>
        <v>206.2</v>
      </c>
      <c r="F391" s="20">
        <f t="shared" si="15"/>
        <v>14.401452716859897</v>
      </c>
    </row>
    <row r="392" spans="1:6" ht="28.5" customHeight="1">
      <c r="A392" s="18" t="s">
        <v>82</v>
      </c>
      <c r="B392" s="19"/>
      <c r="C392" s="19">
        <v>240</v>
      </c>
      <c r="D392" s="20">
        <v>1431.8</v>
      </c>
      <c r="E392" s="20">
        <v>206.2</v>
      </c>
      <c r="F392" s="20">
        <f t="shared" si="15"/>
        <v>14.401452716859897</v>
      </c>
    </row>
    <row r="393" spans="1:6" ht="18.75" customHeight="1">
      <c r="A393" s="18" t="s">
        <v>549</v>
      </c>
      <c r="B393" s="19" t="s">
        <v>313</v>
      </c>
      <c r="C393" s="19"/>
      <c r="D393" s="20">
        <f aca="true" t="shared" si="19" ref="D393:E395">+D394</f>
        <v>12442</v>
      </c>
      <c r="E393" s="20">
        <f t="shared" si="19"/>
        <v>10881.3</v>
      </c>
      <c r="F393" s="20">
        <f t="shared" si="15"/>
        <v>87.45619675293361</v>
      </c>
    </row>
    <row r="394" spans="1:6" ht="35.25" customHeight="1">
      <c r="A394" s="18" t="s">
        <v>138</v>
      </c>
      <c r="B394" s="19" t="s">
        <v>314</v>
      </c>
      <c r="C394" s="19"/>
      <c r="D394" s="20">
        <f t="shared" si="19"/>
        <v>12442</v>
      </c>
      <c r="E394" s="20">
        <f t="shared" si="19"/>
        <v>10881.3</v>
      </c>
      <c r="F394" s="20">
        <f t="shared" si="15"/>
        <v>87.45619675293361</v>
      </c>
    </row>
    <row r="395" spans="1:6" ht="18.75" customHeight="1">
      <c r="A395" s="18" t="s">
        <v>59</v>
      </c>
      <c r="B395" s="19"/>
      <c r="C395" s="19">
        <v>200</v>
      </c>
      <c r="D395" s="20">
        <f t="shared" si="19"/>
        <v>12442</v>
      </c>
      <c r="E395" s="20">
        <f t="shared" si="19"/>
        <v>10881.3</v>
      </c>
      <c r="F395" s="20">
        <f t="shared" si="15"/>
        <v>87.45619675293361</v>
      </c>
    </row>
    <row r="396" spans="1:6" ht="27" customHeight="1">
      <c r="A396" s="18" t="s">
        <v>82</v>
      </c>
      <c r="B396" s="19"/>
      <c r="C396" s="19" t="s">
        <v>45</v>
      </c>
      <c r="D396" s="20">
        <v>12442</v>
      </c>
      <c r="E396" s="20">
        <v>10881.3</v>
      </c>
      <c r="F396" s="20">
        <f t="shared" si="15"/>
        <v>87.45619675293361</v>
      </c>
    </row>
    <row r="397" spans="1:6" ht="27" customHeight="1">
      <c r="A397" s="18" t="s">
        <v>550</v>
      </c>
      <c r="B397" s="19" t="s">
        <v>375</v>
      </c>
      <c r="C397" s="26"/>
      <c r="D397" s="20">
        <f>D398+D402</f>
        <v>176</v>
      </c>
      <c r="E397" s="20">
        <f>E398+E402</f>
        <v>168.39999999999998</v>
      </c>
      <c r="F397" s="20">
        <f t="shared" si="15"/>
        <v>95.68181818181817</v>
      </c>
    </row>
    <row r="398" spans="1:6" ht="30.75" customHeight="1">
      <c r="A398" s="18" t="s">
        <v>256</v>
      </c>
      <c r="B398" s="19" t="s">
        <v>376</v>
      </c>
      <c r="C398" s="19"/>
      <c r="D398" s="20">
        <f aca="true" t="shared" si="20" ref="D398:E400">D399</f>
        <v>99.9</v>
      </c>
      <c r="E398" s="20">
        <f t="shared" si="20"/>
        <v>99.1</v>
      </c>
      <c r="F398" s="20">
        <f t="shared" si="15"/>
        <v>99.19919919919919</v>
      </c>
    </row>
    <row r="399" spans="1:6" ht="35.25" customHeight="1">
      <c r="A399" s="18" t="s">
        <v>113</v>
      </c>
      <c r="B399" s="19" t="s">
        <v>377</v>
      </c>
      <c r="C399" s="19"/>
      <c r="D399" s="20">
        <f t="shared" si="20"/>
        <v>99.9</v>
      </c>
      <c r="E399" s="20">
        <f t="shared" si="20"/>
        <v>99.1</v>
      </c>
      <c r="F399" s="20">
        <f t="shared" si="15"/>
        <v>99.19919919919919</v>
      </c>
    </row>
    <row r="400" spans="1:6" ht="18.75" customHeight="1">
      <c r="A400" s="18" t="s">
        <v>59</v>
      </c>
      <c r="B400" s="19"/>
      <c r="C400" s="19">
        <v>200</v>
      </c>
      <c r="D400" s="20">
        <f t="shared" si="20"/>
        <v>99.9</v>
      </c>
      <c r="E400" s="20">
        <f t="shared" si="20"/>
        <v>99.1</v>
      </c>
      <c r="F400" s="20">
        <f t="shared" si="15"/>
        <v>99.19919919919919</v>
      </c>
    </row>
    <row r="401" spans="1:6" ht="35.25" customHeight="1">
      <c r="A401" s="18" t="s">
        <v>82</v>
      </c>
      <c r="B401" s="19"/>
      <c r="C401" s="19">
        <v>240</v>
      </c>
      <c r="D401" s="20">
        <v>99.9</v>
      </c>
      <c r="E401" s="20">
        <v>99.1</v>
      </c>
      <c r="F401" s="20">
        <f aca="true" t="shared" si="21" ref="F401:F464">E401/D401*100</f>
        <v>99.19919919919919</v>
      </c>
    </row>
    <row r="402" spans="1:6" ht="30" customHeight="1">
      <c r="A402" s="18" t="s">
        <v>241</v>
      </c>
      <c r="B402" s="19" t="s">
        <v>242</v>
      </c>
      <c r="C402" s="19"/>
      <c r="D402" s="20">
        <f>D403++D406</f>
        <v>76.1</v>
      </c>
      <c r="E402" s="20">
        <f>E403++E406</f>
        <v>69.3</v>
      </c>
      <c r="F402" s="20">
        <f t="shared" si="21"/>
        <v>91.06438896189225</v>
      </c>
    </row>
    <row r="403" spans="1:6" ht="18.75" customHeight="1">
      <c r="A403" s="18" t="s">
        <v>38</v>
      </c>
      <c r="B403" s="19" t="s">
        <v>243</v>
      </c>
      <c r="C403" s="19"/>
      <c r="D403" s="20">
        <f>D404</f>
        <v>29</v>
      </c>
      <c r="E403" s="20">
        <f>E404</f>
        <v>29</v>
      </c>
      <c r="F403" s="20">
        <f t="shared" si="21"/>
        <v>100</v>
      </c>
    </row>
    <row r="404" spans="1:6" ht="18.75" customHeight="1">
      <c r="A404" s="18" t="s">
        <v>59</v>
      </c>
      <c r="B404" s="19"/>
      <c r="C404" s="19">
        <v>200</v>
      </c>
      <c r="D404" s="20">
        <f>D405</f>
        <v>29</v>
      </c>
      <c r="E404" s="20">
        <f>E405</f>
        <v>29</v>
      </c>
      <c r="F404" s="20">
        <f t="shared" si="21"/>
        <v>100</v>
      </c>
    </row>
    <row r="405" spans="1:6" ht="26.25" customHeight="1">
      <c r="A405" s="18" t="s">
        <v>82</v>
      </c>
      <c r="B405" s="19"/>
      <c r="C405" s="19">
        <v>240</v>
      </c>
      <c r="D405" s="20">
        <v>29</v>
      </c>
      <c r="E405" s="20">
        <v>29</v>
      </c>
      <c r="F405" s="20">
        <f t="shared" si="21"/>
        <v>100</v>
      </c>
    </row>
    <row r="406" spans="1:6" ht="28.5" customHeight="1">
      <c r="A406" s="18" t="s">
        <v>113</v>
      </c>
      <c r="B406" s="19" t="s">
        <v>257</v>
      </c>
      <c r="C406" s="19"/>
      <c r="D406" s="20">
        <f>D407</f>
        <v>47.1</v>
      </c>
      <c r="E406" s="20">
        <f>E407</f>
        <v>40.3</v>
      </c>
      <c r="F406" s="20">
        <f t="shared" si="21"/>
        <v>85.56263269639065</v>
      </c>
    </row>
    <row r="407" spans="1:6" ht="18.75" customHeight="1">
      <c r="A407" s="18" t="s">
        <v>59</v>
      </c>
      <c r="B407" s="19"/>
      <c r="C407" s="19">
        <v>200</v>
      </c>
      <c r="D407" s="20">
        <f>D408</f>
        <v>47.1</v>
      </c>
      <c r="E407" s="20">
        <f>E408</f>
        <v>40.3</v>
      </c>
      <c r="F407" s="20">
        <f t="shared" si="21"/>
        <v>85.56263269639065</v>
      </c>
    </row>
    <row r="408" spans="1:6" ht="30" customHeight="1">
      <c r="A408" s="18" t="s">
        <v>82</v>
      </c>
      <c r="B408" s="19"/>
      <c r="C408" s="19">
        <v>240</v>
      </c>
      <c r="D408" s="20">
        <v>47.1</v>
      </c>
      <c r="E408" s="20">
        <v>40.3</v>
      </c>
      <c r="F408" s="20">
        <f t="shared" si="21"/>
        <v>85.56263269639065</v>
      </c>
    </row>
    <row r="409" spans="1:6" ht="36" customHeight="1">
      <c r="A409" s="18" t="s">
        <v>114</v>
      </c>
      <c r="B409" s="19" t="s">
        <v>378</v>
      </c>
      <c r="C409" s="19"/>
      <c r="D409" s="20">
        <f>D410+D417+D421</f>
        <v>588.3000000000001</v>
      </c>
      <c r="E409" s="20">
        <f>E410+E417+E421</f>
        <v>573</v>
      </c>
      <c r="F409" s="20">
        <f t="shared" si="21"/>
        <v>97.39928607853136</v>
      </c>
    </row>
    <row r="410" spans="1:6" ht="39.75" customHeight="1">
      <c r="A410" s="18" t="s">
        <v>258</v>
      </c>
      <c r="B410" s="19" t="s">
        <v>379</v>
      </c>
      <c r="C410" s="19"/>
      <c r="D410" s="20">
        <f>D411+D414</f>
        <v>524.3000000000001</v>
      </c>
      <c r="E410" s="20">
        <f>E411+E414</f>
        <v>509.4</v>
      </c>
      <c r="F410" s="20">
        <f t="shared" si="21"/>
        <v>97.15811558268166</v>
      </c>
    </row>
    <row r="411" spans="1:6" ht="18.75" customHeight="1">
      <c r="A411" s="18" t="s">
        <v>27</v>
      </c>
      <c r="B411" s="19" t="s">
        <v>259</v>
      </c>
      <c r="C411" s="19"/>
      <c r="D411" s="20">
        <f>D412</f>
        <v>96.7</v>
      </c>
      <c r="E411" s="20">
        <f>E412</f>
        <v>90.2</v>
      </c>
      <c r="F411" s="20">
        <f t="shared" si="21"/>
        <v>93.27817993795243</v>
      </c>
    </row>
    <row r="412" spans="1:6" ht="18.75" customHeight="1">
      <c r="A412" s="18" t="s">
        <v>59</v>
      </c>
      <c r="B412" s="19"/>
      <c r="C412" s="19">
        <v>200</v>
      </c>
      <c r="D412" s="20">
        <f>D413</f>
        <v>96.7</v>
      </c>
      <c r="E412" s="20">
        <f>E413</f>
        <v>90.2</v>
      </c>
      <c r="F412" s="20">
        <f t="shared" si="21"/>
        <v>93.27817993795243</v>
      </c>
    </row>
    <row r="413" spans="1:6" ht="30" customHeight="1">
      <c r="A413" s="18" t="s">
        <v>82</v>
      </c>
      <c r="B413" s="19"/>
      <c r="C413" s="19" t="s">
        <v>45</v>
      </c>
      <c r="D413" s="20">
        <v>96.7</v>
      </c>
      <c r="E413" s="20">
        <v>90.2</v>
      </c>
      <c r="F413" s="20">
        <f t="shared" si="21"/>
        <v>93.27817993795243</v>
      </c>
    </row>
    <row r="414" spans="1:6" ht="29.25" customHeight="1">
      <c r="A414" s="18" t="s">
        <v>99</v>
      </c>
      <c r="B414" s="19" t="s">
        <v>380</v>
      </c>
      <c r="C414" s="19"/>
      <c r="D414" s="20">
        <f>D415</f>
        <v>427.6</v>
      </c>
      <c r="E414" s="20">
        <f>E415</f>
        <v>419.2</v>
      </c>
      <c r="F414" s="20">
        <f t="shared" si="21"/>
        <v>98.03554724041159</v>
      </c>
    </row>
    <row r="415" spans="1:6" ht="18.75" customHeight="1">
      <c r="A415" s="18" t="s">
        <v>59</v>
      </c>
      <c r="B415" s="19"/>
      <c r="C415" s="19">
        <v>200</v>
      </c>
      <c r="D415" s="20">
        <f>D416</f>
        <v>427.6</v>
      </c>
      <c r="E415" s="20">
        <f>E416</f>
        <v>419.2</v>
      </c>
      <c r="F415" s="20">
        <f t="shared" si="21"/>
        <v>98.03554724041159</v>
      </c>
    </row>
    <row r="416" spans="1:6" ht="18.75" customHeight="1">
      <c r="A416" s="18" t="s">
        <v>82</v>
      </c>
      <c r="B416" s="19"/>
      <c r="C416" s="19" t="s">
        <v>45</v>
      </c>
      <c r="D416" s="20">
        <v>427.6</v>
      </c>
      <c r="E416" s="20">
        <v>419.2</v>
      </c>
      <c r="F416" s="20">
        <f t="shared" si="21"/>
        <v>98.03554724041159</v>
      </c>
    </row>
    <row r="417" spans="1:6" ht="33.75" customHeight="1">
      <c r="A417" s="18" t="s">
        <v>273</v>
      </c>
      <c r="B417" s="19" t="s">
        <v>274</v>
      </c>
      <c r="C417" s="19"/>
      <c r="D417" s="20">
        <f aca="true" t="shared" si="22" ref="D417:E419">D418</f>
        <v>55</v>
      </c>
      <c r="E417" s="20">
        <f t="shared" si="22"/>
        <v>54.6</v>
      </c>
      <c r="F417" s="20">
        <f t="shared" si="21"/>
        <v>99.27272727272728</v>
      </c>
    </row>
    <row r="418" spans="1:6" ht="18.75" customHeight="1">
      <c r="A418" s="18" t="s">
        <v>106</v>
      </c>
      <c r="B418" s="19" t="s">
        <v>275</v>
      </c>
      <c r="C418" s="19"/>
      <c r="D418" s="20">
        <f t="shared" si="22"/>
        <v>55</v>
      </c>
      <c r="E418" s="20">
        <f t="shared" si="22"/>
        <v>54.6</v>
      </c>
      <c r="F418" s="20">
        <f t="shared" si="21"/>
        <v>99.27272727272728</v>
      </c>
    </row>
    <row r="419" spans="1:6" ht="18.75" customHeight="1">
      <c r="A419" s="18" t="s">
        <v>59</v>
      </c>
      <c r="B419" s="19"/>
      <c r="C419" s="19">
        <v>200</v>
      </c>
      <c r="D419" s="20">
        <f t="shared" si="22"/>
        <v>55</v>
      </c>
      <c r="E419" s="20">
        <f t="shared" si="22"/>
        <v>54.6</v>
      </c>
      <c r="F419" s="20">
        <f t="shared" si="21"/>
        <v>99.27272727272728</v>
      </c>
    </row>
    <row r="420" spans="1:6" ht="32.25" customHeight="1">
      <c r="A420" s="18" t="s">
        <v>82</v>
      </c>
      <c r="B420" s="19"/>
      <c r="C420" s="19">
        <v>240</v>
      </c>
      <c r="D420" s="20">
        <v>55</v>
      </c>
      <c r="E420" s="20">
        <v>54.6</v>
      </c>
      <c r="F420" s="20">
        <f t="shared" si="21"/>
        <v>99.27272727272728</v>
      </c>
    </row>
    <row r="421" spans="1:6" ht="33.75" customHeight="1">
      <c r="A421" s="18" t="s">
        <v>260</v>
      </c>
      <c r="B421" s="19" t="s">
        <v>261</v>
      </c>
      <c r="C421" s="19"/>
      <c r="D421" s="20">
        <f aca="true" t="shared" si="23" ref="D421:E423">D422</f>
        <v>9</v>
      </c>
      <c r="E421" s="20">
        <f t="shared" si="23"/>
        <v>9</v>
      </c>
      <c r="F421" s="20">
        <f t="shared" si="21"/>
        <v>100</v>
      </c>
    </row>
    <row r="422" spans="1:6" ht="18.75" customHeight="1">
      <c r="A422" s="18" t="s">
        <v>27</v>
      </c>
      <c r="B422" s="19" t="s">
        <v>262</v>
      </c>
      <c r="C422" s="19"/>
      <c r="D422" s="20">
        <f t="shared" si="23"/>
        <v>9</v>
      </c>
      <c r="E422" s="20">
        <f t="shared" si="23"/>
        <v>9</v>
      </c>
      <c r="F422" s="20">
        <f t="shared" si="21"/>
        <v>100</v>
      </c>
    </row>
    <row r="423" spans="1:6" ht="18.75" customHeight="1">
      <c r="A423" s="18" t="s">
        <v>59</v>
      </c>
      <c r="B423" s="19"/>
      <c r="C423" s="19">
        <v>200</v>
      </c>
      <c r="D423" s="20">
        <f t="shared" si="23"/>
        <v>9</v>
      </c>
      <c r="E423" s="20">
        <f t="shared" si="23"/>
        <v>9</v>
      </c>
      <c r="F423" s="20">
        <f t="shared" si="21"/>
        <v>100</v>
      </c>
    </row>
    <row r="424" spans="1:6" ht="18.75" customHeight="1">
      <c r="A424" s="18" t="s">
        <v>82</v>
      </c>
      <c r="B424" s="19"/>
      <c r="C424" s="19">
        <v>240</v>
      </c>
      <c r="D424" s="20">
        <v>9</v>
      </c>
      <c r="E424" s="20">
        <v>9</v>
      </c>
      <c r="F424" s="20">
        <f t="shared" si="21"/>
        <v>100</v>
      </c>
    </row>
    <row r="425" spans="1:6" ht="28.5" customHeight="1">
      <c r="A425" s="18" t="s">
        <v>117</v>
      </c>
      <c r="B425" s="19" t="s">
        <v>385</v>
      </c>
      <c r="C425" s="19"/>
      <c r="D425" s="20">
        <f>D426+D430</f>
        <v>553</v>
      </c>
      <c r="E425" s="20">
        <f>E426+E430</f>
        <v>448</v>
      </c>
      <c r="F425" s="20">
        <f t="shared" si="21"/>
        <v>81.0126582278481</v>
      </c>
    </row>
    <row r="426" spans="1:6" ht="18.75" customHeight="1">
      <c r="A426" s="18" t="s">
        <v>267</v>
      </c>
      <c r="B426" s="19" t="s">
        <v>386</v>
      </c>
      <c r="C426" s="19"/>
      <c r="D426" s="20">
        <f aca="true" t="shared" si="24" ref="D426:E428">D427</f>
        <v>518</v>
      </c>
      <c r="E426" s="20">
        <f t="shared" si="24"/>
        <v>443</v>
      </c>
      <c r="F426" s="20">
        <f t="shared" si="21"/>
        <v>85.52123552123551</v>
      </c>
    </row>
    <row r="427" spans="1:6" ht="27" customHeight="1">
      <c r="A427" s="18" t="s">
        <v>116</v>
      </c>
      <c r="B427" s="19" t="s">
        <v>387</v>
      </c>
      <c r="C427" s="19"/>
      <c r="D427" s="20">
        <f t="shared" si="24"/>
        <v>518</v>
      </c>
      <c r="E427" s="20">
        <f t="shared" si="24"/>
        <v>443</v>
      </c>
      <c r="F427" s="20">
        <f t="shared" si="21"/>
        <v>85.52123552123551</v>
      </c>
    </row>
    <row r="428" spans="1:6" ht="18.75" customHeight="1">
      <c r="A428" s="18" t="s">
        <v>59</v>
      </c>
      <c r="B428" s="19"/>
      <c r="C428" s="19">
        <v>200</v>
      </c>
      <c r="D428" s="20">
        <f t="shared" si="24"/>
        <v>518</v>
      </c>
      <c r="E428" s="20">
        <f t="shared" si="24"/>
        <v>443</v>
      </c>
      <c r="F428" s="20">
        <f t="shared" si="21"/>
        <v>85.52123552123551</v>
      </c>
    </row>
    <row r="429" spans="1:6" ht="18.75" customHeight="1">
      <c r="A429" s="18" t="s">
        <v>82</v>
      </c>
      <c r="B429" s="19"/>
      <c r="C429" s="19" t="s">
        <v>45</v>
      </c>
      <c r="D429" s="20">
        <v>518</v>
      </c>
      <c r="E429" s="20">
        <v>443</v>
      </c>
      <c r="F429" s="20">
        <f t="shared" si="21"/>
        <v>85.52123552123551</v>
      </c>
    </row>
    <row r="430" spans="1:6" ht="25.5" customHeight="1">
      <c r="A430" s="18" t="s">
        <v>268</v>
      </c>
      <c r="B430" s="19" t="s">
        <v>269</v>
      </c>
      <c r="C430" s="19"/>
      <c r="D430" s="20">
        <f aca="true" t="shared" si="25" ref="D430:E432">D431</f>
        <v>35</v>
      </c>
      <c r="E430" s="20">
        <f t="shared" si="25"/>
        <v>5</v>
      </c>
      <c r="F430" s="20">
        <f t="shared" si="21"/>
        <v>14.285714285714285</v>
      </c>
    </row>
    <row r="431" spans="1:6" ht="25.5" customHeight="1">
      <c r="A431" s="18" t="s">
        <v>116</v>
      </c>
      <c r="B431" s="19" t="s">
        <v>270</v>
      </c>
      <c r="C431" s="19"/>
      <c r="D431" s="20">
        <f t="shared" si="25"/>
        <v>35</v>
      </c>
      <c r="E431" s="20">
        <f t="shared" si="25"/>
        <v>5</v>
      </c>
      <c r="F431" s="20">
        <f t="shared" si="21"/>
        <v>14.285714285714285</v>
      </c>
    </row>
    <row r="432" spans="1:6" ht="18.75" customHeight="1">
      <c r="A432" s="18" t="s">
        <v>59</v>
      </c>
      <c r="B432" s="19"/>
      <c r="C432" s="19">
        <v>200</v>
      </c>
      <c r="D432" s="20">
        <f t="shared" si="25"/>
        <v>35</v>
      </c>
      <c r="E432" s="20">
        <f t="shared" si="25"/>
        <v>5</v>
      </c>
      <c r="F432" s="20">
        <f t="shared" si="21"/>
        <v>14.285714285714285</v>
      </c>
    </row>
    <row r="433" spans="1:6" ht="18.75" customHeight="1">
      <c r="A433" s="18" t="s">
        <v>82</v>
      </c>
      <c r="B433" s="19"/>
      <c r="C433" s="19" t="s">
        <v>45</v>
      </c>
      <c r="D433" s="20">
        <v>35</v>
      </c>
      <c r="E433" s="20">
        <v>5</v>
      </c>
      <c r="F433" s="20">
        <f t="shared" si="21"/>
        <v>14.285714285714285</v>
      </c>
    </row>
    <row r="434" spans="1:6" ht="25.5" customHeight="1">
      <c r="A434" s="18" t="s">
        <v>506</v>
      </c>
      <c r="B434" s="19" t="s">
        <v>381</v>
      </c>
      <c r="C434" s="19"/>
      <c r="D434" s="20">
        <f>D435+D442</f>
        <v>7313.400000000001</v>
      </c>
      <c r="E434" s="20">
        <f>E435+E442</f>
        <v>6889.299999999999</v>
      </c>
      <c r="F434" s="20">
        <f t="shared" si="21"/>
        <v>94.20105559657614</v>
      </c>
    </row>
    <row r="435" spans="1:6" ht="49.5" customHeight="1">
      <c r="A435" s="32" t="s">
        <v>584</v>
      </c>
      <c r="B435" s="19" t="s">
        <v>382</v>
      </c>
      <c r="C435" s="19"/>
      <c r="D435" s="20">
        <f>D439+D436</f>
        <v>6986.700000000001</v>
      </c>
      <c r="E435" s="20">
        <f>E439+E436</f>
        <v>6583.299999999999</v>
      </c>
      <c r="F435" s="20">
        <f t="shared" si="21"/>
        <v>94.22617258505443</v>
      </c>
    </row>
    <row r="436" spans="1:6" ht="18.75" customHeight="1">
      <c r="A436" s="18" t="s">
        <v>316</v>
      </c>
      <c r="B436" s="19" t="s">
        <v>315</v>
      </c>
      <c r="C436" s="19"/>
      <c r="D436" s="20">
        <f>+D437</f>
        <v>2532.6</v>
      </c>
      <c r="E436" s="20">
        <f>+E437</f>
        <v>2336.1</v>
      </c>
      <c r="F436" s="20">
        <f t="shared" si="21"/>
        <v>92.24117507699597</v>
      </c>
    </row>
    <row r="437" spans="1:6" ht="18.75" customHeight="1">
      <c r="A437" s="18" t="s">
        <v>59</v>
      </c>
      <c r="B437" s="19"/>
      <c r="C437" s="19">
        <v>200</v>
      </c>
      <c r="D437" s="20">
        <f>D438</f>
        <v>2532.6</v>
      </c>
      <c r="E437" s="20">
        <f>E438</f>
        <v>2336.1</v>
      </c>
      <c r="F437" s="20">
        <f t="shared" si="21"/>
        <v>92.24117507699597</v>
      </c>
    </row>
    <row r="438" spans="1:6" ht="18.75" customHeight="1">
      <c r="A438" s="18" t="s">
        <v>82</v>
      </c>
      <c r="B438" s="19"/>
      <c r="C438" s="19" t="s">
        <v>45</v>
      </c>
      <c r="D438" s="20">
        <v>2532.6</v>
      </c>
      <c r="E438" s="20">
        <v>2336.1</v>
      </c>
      <c r="F438" s="20">
        <f t="shared" si="21"/>
        <v>92.24117507699597</v>
      </c>
    </row>
    <row r="439" spans="1:6" ht="25.5" customHeight="1">
      <c r="A439" s="18" t="s">
        <v>113</v>
      </c>
      <c r="B439" s="19" t="s">
        <v>383</v>
      </c>
      <c r="C439" s="19"/>
      <c r="D439" s="20">
        <f>D440</f>
        <v>4454.1</v>
      </c>
      <c r="E439" s="20">
        <f>E440</f>
        <v>4247.2</v>
      </c>
      <c r="F439" s="20">
        <f t="shared" si="21"/>
        <v>95.35484160660963</v>
      </c>
    </row>
    <row r="440" spans="1:6" ht="18.75" customHeight="1">
      <c r="A440" s="18" t="s">
        <v>59</v>
      </c>
      <c r="B440" s="19"/>
      <c r="C440" s="19">
        <v>200</v>
      </c>
      <c r="D440" s="20">
        <f>D441</f>
        <v>4454.1</v>
      </c>
      <c r="E440" s="20">
        <f>E441</f>
        <v>4247.2</v>
      </c>
      <c r="F440" s="20">
        <f t="shared" si="21"/>
        <v>95.35484160660963</v>
      </c>
    </row>
    <row r="441" spans="1:6" ht="18.75" customHeight="1">
      <c r="A441" s="18" t="s">
        <v>82</v>
      </c>
      <c r="B441" s="19"/>
      <c r="C441" s="19">
        <v>240</v>
      </c>
      <c r="D441" s="20">
        <v>4454.1</v>
      </c>
      <c r="E441" s="20">
        <v>4247.2</v>
      </c>
      <c r="F441" s="20">
        <f t="shared" si="21"/>
        <v>95.35484160660963</v>
      </c>
    </row>
    <row r="442" spans="1:6" ht="27" customHeight="1">
      <c r="A442" s="18" t="s">
        <v>551</v>
      </c>
      <c r="B442" s="19" t="s">
        <v>318</v>
      </c>
      <c r="C442" s="19"/>
      <c r="D442" s="20">
        <f>+D443</f>
        <v>326.7</v>
      </c>
      <c r="E442" s="20">
        <f>+E443</f>
        <v>306</v>
      </c>
      <c r="F442" s="20">
        <f t="shared" si="21"/>
        <v>93.66391184573003</v>
      </c>
    </row>
    <row r="443" spans="1:6" ht="24" customHeight="1">
      <c r="A443" s="18" t="s">
        <v>317</v>
      </c>
      <c r="B443" s="19" t="s">
        <v>319</v>
      </c>
      <c r="C443" s="19"/>
      <c r="D443" s="20">
        <f>+D444</f>
        <v>326.7</v>
      </c>
      <c r="E443" s="20">
        <f>+E444</f>
        <v>306</v>
      </c>
      <c r="F443" s="20">
        <f t="shared" si="21"/>
        <v>93.66391184573003</v>
      </c>
    </row>
    <row r="444" spans="1:6" ht="18.75" customHeight="1">
      <c r="A444" s="18" t="s">
        <v>59</v>
      </c>
      <c r="B444" s="19"/>
      <c r="C444" s="19">
        <v>200</v>
      </c>
      <c r="D444" s="20">
        <f>D445</f>
        <v>326.7</v>
      </c>
      <c r="E444" s="20">
        <f>E445</f>
        <v>306</v>
      </c>
      <c r="F444" s="20">
        <f t="shared" si="21"/>
        <v>93.66391184573003</v>
      </c>
    </row>
    <row r="445" spans="1:6" ht="18.75" customHeight="1">
      <c r="A445" s="18" t="s">
        <v>82</v>
      </c>
      <c r="B445" s="19"/>
      <c r="C445" s="19" t="s">
        <v>45</v>
      </c>
      <c r="D445" s="20">
        <v>326.7</v>
      </c>
      <c r="E445" s="20">
        <v>306</v>
      </c>
      <c r="F445" s="20">
        <f t="shared" si="21"/>
        <v>93.66391184573003</v>
      </c>
    </row>
    <row r="446" spans="1:6" ht="36" customHeight="1">
      <c r="A446" s="22" t="s">
        <v>311</v>
      </c>
      <c r="B446" s="23" t="s">
        <v>388</v>
      </c>
      <c r="C446" s="23"/>
      <c r="D446" s="24">
        <f>D447+D451</f>
        <v>30725.899999999998</v>
      </c>
      <c r="E446" s="24">
        <f>E447+E451</f>
        <v>29813.9</v>
      </c>
      <c r="F446" s="24">
        <f t="shared" si="21"/>
        <v>97.03182006060035</v>
      </c>
    </row>
    <row r="447" spans="1:6" ht="18.75" customHeight="1">
      <c r="A447" s="18" t="s">
        <v>312</v>
      </c>
      <c r="B447" s="19" t="s">
        <v>389</v>
      </c>
      <c r="C447" s="19"/>
      <c r="D447" s="20">
        <f aca="true" t="shared" si="26" ref="D447:E449">D448</f>
        <v>9600</v>
      </c>
      <c r="E447" s="20">
        <f t="shared" si="26"/>
        <v>9024.6</v>
      </c>
      <c r="F447" s="20">
        <f t="shared" si="21"/>
        <v>94.00625000000001</v>
      </c>
    </row>
    <row r="448" spans="1:6" ht="18.75" customHeight="1">
      <c r="A448" s="18" t="s">
        <v>122</v>
      </c>
      <c r="B448" s="19" t="s">
        <v>390</v>
      </c>
      <c r="C448" s="19"/>
      <c r="D448" s="20">
        <f t="shared" si="26"/>
        <v>9600</v>
      </c>
      <c r="E448" s="20">
        <f t="shared" si="26"/>
        <v>9024.6</v>
      </c>
      <c r="F448" s="20">
        <f t="shared" si="21"/>
        <v>94.00625000000001</v>
      </c>
    </row>
    <row r="449" spans="1:6" ht="18.75" customHeight="1">
      <c r="A449" s="18" t="s">
        <v>78</v>
      </c>
      <c r="B449" s="19"/>
      <c r="C449" s="19">
        <v>700</v>
      </c>
      <c r="D449" s="20">
        <f t="shared" si="26"/>
        <v>9600</v>
      </c>
      <c r="E449" s="20">
        <f t="shared" si="26"/>
        <v>9024.6</v>
      </c>
      <c r="F449" s="20">
        <f t="shared" si="21"/>
        <v>94.00625000000001</v>
      </c>
    </row>
    <row r="450" spans="1:6" ht="18.75" customHeight="1">
      <c r="A450" s="18" t="s">
        <v>123</v>
      </c>
      <c r="B450" s="19"/>
      <c r="C450" s="19" t="s">
        <v>124</v>
      </c>
      <c r="D450" s="20">
        <v>9600</v>
      </c>
      <c r="E450" s="20">
        <v>9024.6</v>
      </c>
      <c r="F450" s="20">
        <f t="shared" si="21"/>
        <v>94.00625000000001</v>
      </c>
    </row>
    <row r="451" spans="1:6" ht="27" customHeight="1">
      <c r="A451" s="18" t="s">
        <v>202</v>
      </c>
      <c r="B451" s="19" t="s">
        <v>13</v>
      </c>
      <c r="C451" s="19"/>
      <c r="D451" s="20">
        <f>D452+D461+D464</f>
        <v>21125.899999999998</v>
      </c>
      <c r="E451" s="20">
        <f>E452+E461+E464</f>
        <v>20789.3</v>
      </c>
      <c r="F451" s="20">
        <f t="shared" si="21"/>
        <v>98.40669509938039</v>
      </c>
    </row>
    <row r="452" spans="1:6" ht="18.75" customHeight="1">
      <c r="A452" s="18" t="s">
        <v>38</v>
      </c>
      <c r="B452" s="19" t="s">
        <v>14</v>
      </c>
      <c r="C452" s="19"/>
      <c r="D452" s="20">
        <f>D453+D455+D457+D459</f>
        <v>20719.6</v>
      </c>
      <c r="E452" s="20">
        <f>E453+E455+E457+E459</f>
        <v>20383</v>
      </c>
      <c r="F452" s="20">
        <f t="shared" si="21"/>
        <v>98.37545126353791</v>
      </c>
    </row>
    <row r="453" spans="1:6" ht="35.25" customHeight="1">
      <c r="A453" s="18" t="s">
        <v>58</v>
      </c>
      <c r="B453" s="19"/>
      <c r="C453" s="19">
        <v>100</v>
      </c>
      <c r="D453" s="20">
        <f>D454</f>
        <v>20309.3</v>
      </c>
      <c r="E453" s="20">
        <f>E454</f>
        <v>19988.3</v>
      </c>
      <c r="F453" s="20">
        <f t="shared" si="21"/>
        <v>98.41944330922287</v>
      </c>
    </row>
    <row r="454" spans="1:6" ht="18.75" customHeight="1">
      <c r="A454" s="18" t="s">
        <v>39</v>
      </c>
      <c r="B454" s="19"/>
      <c r="C454" s="19">
        <v>120</v>
      </c>
      <c r="D454" s="20">
        <v>20309.3</v>
      </c>
      <c r="E454" s="20">
        <v>19988.3</v>
      </c>
      <c r="F454" s="20">
        <f t="shared" si="21"/>
        <v>98.41944330922287</v>
      </c>
    </row>
    <row r="455" spans="1:6" ht="18.75" customHeight="1">
      <c r="A455" s="18" t="s">
        <v>59</v>
      </c>
      <c r="B455" s="19"/>
      <c r="C455" s="19">
        <v>200</v>
      </c>
      <c r="D455" s="20">
        <f>D456</f>
        <v>273.9</v>
      </c>
      <c r="E455" s="20">
        <f>E456</f>
        <v>258.4</v>
      </c>
      <c r="F455" s="20">
        <f t="shared" si="21"/>
        <v>94.34100036509675</v>
      </c>
    </row>
    <row r="456" spans="1:6" ht="18.75" customHeight="1">
      <c r="A456" s="18" t="s">
        <v>33</v>
      </c>
      <c r="B456" s="19"/>
      <c r="C456" s="19">
        <v>240</v>
      </c>
      <c r="D456" s="20">
        <v>273.9</v>
      </c>
      <c r="E456" s="20">
        <v>258.4</v>
      </c>
      <c r="F456" s="20">
        <f t="shared" si="21"/>
        <v>94.34100036509675</v>
      </c>
    </row>
    <row r="457" spans="1:6" ht="18.75" customHeight="1">
      <c r="A457" s="18" t="s">
        <v>57</v>
      </c>
      <c r="B457" s="19"/>
      <c r="C457" s="19">
        <v>300</v>
      </c>
      <c r="D457" s="20">
        <f>D458</f>
        <v>131.8</v>
      </c>
      <c r="E457" s="20">
        <f>E458</f>
        <v>131.8</v>
      </c>
      <c r="F457" s="20">
        <f t="shared" si="21"/>
        <v>100</v>
      </c>
    </row>
    <row r="458" spans="1:6" ht="18.75" customHeight="1">
      <c r="A458" s="18" t="s">
        <v>47</v>
      </c>
      <c r="B458" s="19"/>
      <c r="C458" s="19" t="s">
        <v>97</v>
      </c>
      <c r="D458" s="20">
        <v>131.8</v>
      </c>
      <c r="E458" s="20">
        <v>131.8</v>
      </c>
      <c r="F458" s="20">
        <f t="shared" si="21"/>
        <v>100</v>
      </c>
    </row>
    <row r="459" spans="1:6" ht="18.75" customHeight="1">
      <c r="A459" s="18" t="s">
        <v>60</v>
      </c>
      <c r="B459" s="19"/>
      <c r="C459" s="19">
        <v>800</v>
      </c>
      <c r="D459" s="20">
        <f>D460</f>
        <v>4.6</v>
      </c>
      <c r="E459" s="20">
        <f>E460</f>
        <v>4.5</v>
      </c>
      <c r="F459" s="20">
        <f t="shared" si="21"/>
        <v>97.82608695652175</v>
      </c>
    </row>
    <row r="460" spans="1:6" ht="18.75" customHeight="1">
      <c r="A460" s="18" t="s">
        <v>40</v>
      </c>
      <c r="B460" s="19"/>
      <c r="C460" s="19">
        <v>850</v>
      </c>
      <c r="D460" s="20">
        <v>4.6</v>
      </c>
      <c r="E460" s="20">
        <v>4.5</v>
      </c>
      <c r="F460" s="20">
        <f t="shared" si="21"/>
        <v>97.82608695652175</v>
      </c>
    </row>
    <row r="461" spans="1:6" ht="42.75" customHeight="1">
      <c r="A461" s="18" t="s">
        <v>46</v>
      </c>
      <c r="B461" s="19" t="s">
        <v>197</v>
      </c>
      <c r="C461" s="37"/>
      <c r="D461" s="20">
        <f>D463</f>
        <v>316.3</v>
      </c>
      <c r="E461" s="20">
        <f>E463</f>
        <v>316.3</v>
      </c>
      <c r="F461" s="20">
        <f t="shared" si="21"/>
        <v>100</v>
      </c>
    </row>
    <row r="462" spans="1:6" ht="18.75" customHeight="1">
      <c r="A462" s="18" t="s">
        <v>57</v>
      </c>
      <c r="B462" s="19"/>
      <c r="C462" s="19">
        <v>300</v>
      </c>
      <c r="D462" s="20">
        <f>D463</f>
        <v>316.3</v>
      </c>
      <c r="E462" s="20">
        <f>E463</f>
        <v>316.3</v>
      </c>
      <c r="F462" s="20">
        <f t="shared" si="21"/>
        <v>100</v>
      </c>
    </row>
    <row r="463" spans="1:6" ht="18.75" customHeight="1">
      <c r="A463" s="18" t="s">
        <v>47</v>
      </c>
      <c r="B463" s="19"/>
      <c r="C463" s="19">
        <v>320</v>
      </c>
      <c r="D463" s="20">
        <v>316.3</v>
      </c>
      <c r="E463" s="20">
        <v>316.3</v>
      </c>
      <c r="F463" s="20">
        <f t="shared" si="21"/>
        <v>100</v>
      </c>
    </row>
    <row r="464" spans="1:6" ht="18.75" customHeight="1">
      <c r="A464" s="18" t="s">
        <v>88</v>
      </c>
      <c r="B464" s="19" t="s">
        <v>170</v>
      </c>
      <c r="C464" s="19"/>
      <c r="D464" s="20">
        <f>D465</f>
        <v>90</v>
      </c>
      <c r="E464" s="20">
        <f>E465</f>
        <v>90</v>
      </c>
      <c r="F464" s="20">
        <f t="shared" si="21"/>
        <v>100</v>
      </c>
    </row>
    <row r="465" spans="1:6" ht="18.75" customHeight="1">
      <c r="A465" s="18" t="s">
        <v>59</v>
      </c>
      <c r="B465" s="19"/>
      <c r="C465" s="19">
        <v>200</v>
      </c>
      <c r="D465" s="20">
        <f>D466</f>
        <v>90</v>
      </c>
      <c r="E465" s="20">
        <f>E466</f>
        <v>90</v>
      </c>
      <c r="F465" s="20">
        <f aca="true" t="shared" si="27" ref="F465:F528">E465/D465*100</f>
        <v>100</v>
      </c>
    </row>
    <row r="466" spans="1:6" ht="18.75" customHeight="1">
      <c r="A466" s="18" t="s">
        <v>33</v>
      </c>
      <c r="B466" s="19"/>
      <c r="C466" s="19">
        <v>240</v>
      </c>
      <c r="D466" s="20">
        <v>90</v>
      </c>
      <c r="E466" s="20">
        <v>90</v>
      </c>
      <c r="F466" s="20">
        <f t="shared" si="27"/>
        <v>100</v>
      </c>
    </row>
    <row r="467" spans="1:6" ht="40.5" customHeight="1">
      <c r="A467" s="22" t="s">
        <v>461</v>
      </c>
      <c r="B467" s="23" t="s">
        <v>12</v>
      </c>
      <c r="C467" s="23"/>
      <c r="D467" s="24">
        <f>D468+D480+D501+D516+D524+D580+D649</f>
        <v>783598.5</v>
      </c>
      <c r="E467" s="24">
        <f>E468+E480+E501+E516+E524+E580+E649</f>
        <v>747893.8999999999</v>
      </c>
      <c r="F467" s="24">
        <f t="shared" si="27"/>
        <v>95.44350837833404</v>
      </c>
    </row>
    <row r="468" spans="1:6" ht="30" customHeight="1">
      <c r="A468" s="18" t="s">
        <v>612</v>
      </c>
      <c r="B468" s="19" t="s">
        <v>615</v>
      </c>
      <c r="C468" s="19"/>
      <c r="D468" s="20">
        <f>D469+D476</f>
        <v>29318</v>
      </c>
      <c r="E468" s="20">
        <f>E469+E476</f>
        <v>21185.6</v>
      </c>
      <c r="F468" s="20">
        <f t="shared" si="27"/>
        <v>72.26140937308138</v>
      </c>
    </row>
    <row r="469" spans="1:6" ht="26.25" customHeight="1">
      <c r="A469" s="18" t="s">
        <v>613</v>
      </c>
      <c r="B469" s="19" t="s">
        <v>616</v>
      </c>
      <c r="C469" s="19"/>
      <c r="D469" s="20">
        <f>D470+D473</f>
        <v>2457.7</v>
      </c>
      <c r="E469" s="20">
        <f>E470+E473</f>
        <v>2081.3</v>
      </c>
      <c r="F469" s="20">
        <f t="shared" si="27"/>
        <v>84.68486796598447</v>
      </c>
    </row>
    <row r="470" spans="1:6" ht="30" customHeight="1">
      <c r="A470" s="18" t="s">
        <v>659</v>
      </c>
      <c r="B470" s="19" t="s">
        <v>617</v>
      </c>
      <c r="C470" s="19"/>
      <c r="D470" s="20">
        <f>D471</f>
        <v>1640</v>
      </c>
      <c r="E470" s="20">
        <f>E471</f>
        <v>1329.3</v>
      </c>
      <c r="F470" s="20">
        <f t="shared" si="27"/>
        <v>81.0548780487805</v>
      </c>
    </row>
    <row r="471" spans="1:6" ht="18.75" customHeight="1">
      <c r="A471" s="18" t="s">
        <v>59</v>
      </c>
      <c r="B471" s="19"/>
      <c r="C471" s="19">
        <v>200</v>
      </c>
      <c r="D471" s="20">
        <f>D472</f>
        <v>1640</v>
      </c>
      <c r="E471" s="20">
        <f>E472</f>
        <v>1329.3</v>
      </c>
      <c r="F471" s="20">
        <f t="shared" si="27"/>
        <v>81.0548780487805</v>
      </c>
    </row>
    <row r="472" spans="1:6" ht="18.75" customHeight="1">
      <c r="A472" s="18" t="s">
        <v>82</v>
      </c>
      <c r="B472" s="19"/>
      <c r="C472" s="19" t="s">
        <v>45</v>
      </c>
      <c r="D472" s="20">
        <v>1640</v>
      </c>
      <c r="E472" s="20">
        <v>1329.3</v>
      </c>
      <c r="F472" s="20">
        <f t="shared" si="27"/>
        <v>81.0548780487805</v>
      </c>
    </row>
    <row r="473" spans="1:6" ht="42" customHeight="1">
      <c r="A473" s="38" t="s">
        <v>614</v>
      </c>
      <c r="B473" s="19" t="s">
        <v>618</v>
      </c>
      <c r="C473" s="19"/>
      <c r="D473" s="20">
        <f>D474</f>
        <v>817.7</v>
      </c>
      <c r="E473" s="20">
        <f>E474</f>
        <v>752</v>
      </c>
      <c r="F473" s="20">
        <f t="shared" si="27"/>
        <v>91.96526843585666</v>
      </c>
    </row>
    <row r="474" spans="1:6" ht="18.75" customHeight="1">
      <c r="A474" s="18" t="s">
        <v>59</v>
      </c>
      <c r="B474" s="19"/>
      <c r="C474" s="19">
        <v>200</v>
      </c>
      <c r="D474" s="20">
        <f>D475</f>
        <v>817.7</v>
      </c>
      <c r="E474" s="20">
        <f>E475</f>
        <v>752</v>
      </c>
      <c r="F474" s="20">
        <f t="shared" si="27"/>
        <v>91.96526843585666</v>
      </c>
    </row>
    <row r="475" spans="1:6" ht="18.75" customHeight="1">
      <c r="A475" s="18" t="s">
        <v>82</v>
      </c>
      <c r="B475" s="19"/>
      <c r="C475" s="19">
        <v>240</v>
      </c>
      <c r="D475" s="20">
        <v>817.7</v>
      </c>
      <c r="E475" s="20">
        <v>752</v>
      </c>
      <c r="F475" s="20">
        <f t="shared" si="27"/>
        <v>91.96526843585666</v>
      </c>
    </row>
    <row r="476" spans="1:6" ht="39" customHeight="1">
      <c r="A476" s="18" t="s">
        <v>619</v>
      </c>
      <c r="B476" s="19" t="s">
        <v>621</v>
      </c>
      <c r="C476" s="19"/>
      <c r="D476" s="20">
        <f aca="true" t="shared" si="28" ref="D476:E478">D477</f>
        <v>26860.3</v>
      </c>
      <c r="E476" s="20">
        <f t="shared" si="28"/>
        <v>19104.3</v>
      </c>
      <c r="F476" s="20">
        <f t="shared" si="27"/>
        <v>71.12467098282596</v>
      </c>
    </row>
    <row r="477" spans="1:6" ht="18.75" customHeight="1">
      <c r="A477" s="18" t="s">
        <v>620</v>
      </c>
      <c r="B477" s="19" t="s">
        <v>622</v>
      </c>
      <c r="C477" s="19"/>
      <c r="D477" s="20">
        <f t="shared" si="28"/>
        <v>26860.3</v>
      </c>
      <c r="E477" s="20">
        <f t="shared" si="28"/>
        <v>19104.3</v>
      </c>
      <c r="F477" s="20">
        <f t="shared" si="27"/>
        <v>71.12467098282596</v>
      </c>
    </row>
    <row r="478" spans="1:6" ht="18.75" customHeight="1">
      <c r="A478" s="18" t="s">
        <v>59</v>
      </c>
      <c r="B478" s="19"/>
      <c r="C478" s="19">
        <v>200</v>
      </c>
      <c r="D478" s="20">
        <f t="shared" si="28"/>
        <v>26860.3</v>
      </c>
      <c r="E478" s="20">
        <f t="shared" si="28"/>
        <v>19104.3</v>
      </c>
      <c r="F478" s="20">
        <f t="shared" si="27"/>
        <v>71.12467098282596</v>
      </c>
    </row>
    <row r="479" spans="1:6" ht="18.75" customHeight="1">
      <c r="A479" s="18" t="s">
        <v>82</v>
      </c>
      <c r="B479" s="19"/>
      <c r="C479" s="19">
        <v>240</v>
      </c>
      <c r="D479" s="20">
        <v>26860.3</v>
      </c>
      <c r="E479" s="20">
        <v>19104.3</v>
      </c>
      <c r="F479" s="20">
        <f t="shared" si="27"/>
        <v>71.12467098282596</v>
      </c>
    </row>
    <row r="480" spans="1:6" ht="27" customHeight="1">
      <c r="A480" s="18" t="s">
        <v>120</v>
      </c>
      <c r="B480" s="19" t="s">
        <v>399</v>
      </c>
      <c r="C480" s="19"/>
      <c r="D480" s="20">
        <f>D481+D485</f>
        <v>374901</v>
      </c>
      <c r="E480" s="20">
        <f>E481+E485</f>
        <v>358407.6</v>
      </c>
      <c r="F480" s="20">
        <f t="shared" si="27"/>
        <v>95.60059855801931</v>
      </c>
    </row>
    <row r="481" spans="1:6" ht="18.75" customHeight="1">
      <c r="A481" s="18" t="s">
        <v>130</v>
      </c>
      <c r="B481" s="19" t="s">
        <v>237</v>
      </c>
      <c r="C481" s="19"/>
      <c r="D481" s="20">
        <f aca="true" t="shared" si="29" ref="D481:E483">D482</f>
        <v>300</v>
      </c>
      <c r="E481" s="20">
        <f t="shared" si="29"/>
        <v>195</v>
      </c>
      <c r="F481" s="20">
        <f t="shared" si="27"/>
        <v>65</v>
      </c>
    </row>
    <row r="482" spans="1:6" ht="18.75" customHeight="1">
      <c r="A482" s="18" t="s">
        <v>235</v>
      </c>
      <c r="B482" s="19" t="s">
        <v>159</v>
      </c>
      <c r="C482" s="19"/>
      <c r="D482" s="20">
        <f t="shared" si="29"/>
        <v>300</v>
      </c>
      <c r="E482" s="20">
        <f t="shared" si="29"/>
        <v>195</v>
      </c>
      <c r="F482" s="20">
        <f t="shared" si="27"/>
        <v>65</v>
      </c>
    </row>
    <row r="483" spans="1:6" ht="27" customHeight="1">
      <c r="A483" s="18" t="s">
        <v>62</v>
      </c>
      <c r="B483" s="30"/>
      <c r="C483" s="19">
        <v>600</v>
      </c>
      <c r="D483" s="20">
        <f t="shared" si="29"/>
        <v>300</v>
      </c>
      <c r="E483" s="20">
        <f t="shared" si="29"/>
        <v>195</v>
      </c>
      <c r="F483" s="20">
        <f t="shared" si="27"/>
        <v>65</v>
      </c>
    </row>
    <row r="484" spans="1:6" ht="18.75" customHeight="1">
      <c r="A484" s="18" t="s">
        <v>28</v>
      </c>
      <c r="B484" s="30"/>
      <c r="C484" s="19">
        <v>610</v>
      </c>
      <c r="D484" s="20">
        <v>300</v>
      </c>
      <c r="E484" s="20">
        <v>195</v>
      </c>
      <c r="F484" s="20">
        <f t="shared" si="27"/>
        <v>65</v>
      </c>
    </row>
    <row r="485" spans="1:6" ht="18.75" customHeight="1">
      <c r="A485" s="18" t="s">
        <v>552</v>
      </c>
      <c r="B485" s="19" t="s">
        <v>366</v>
      </c>
      <c r="C485" s="19"/>
      <c r="D485" s="20">
        <f>+D486+D495+D498+D489+D492</f>
        <v>374601</v>
      </c>
      <c r="E485" s="20">
        <f>+E486+E495+E498+E489+E492</f>
        <v>358212.6</v>
      </c>
      <c r="F485" s="20">
        <f t="shared" si="27"/>
        <v>95.62510511183899</v>
      </c>
    </row>
    <row r="486" spans="1:6" ht="28.5" customHeight="1">
      <c r="A486" s="18" t="s">
        <v>606</v>
      </c>
      <c r="B486" s="19" t="s">
        <v>720</v>
      </c>
      <c r="C486" s="26"/>
      <c r="D486" s="20">
        <f>+D487</f>
        <v>235001.4</v>
      </c>
      <c r="E486" s="20">
        <f>+E487</f>
        <v>235001.4</v>
      </c>
      <c r="F486" s="20">
        <f t="shared" si="27"/>
        <v>100</v>
      </c>
    </row>
    <row r="487" spans="1:6" ht="18.75" customHeight="1">
      <c r="A487" s="18" t="s">
        <v>795</v>
      </c>
      <c r="B487" s="19"/>
      <c r="C487" s="26" t="s">
        <v>346</v>
      </c>
      <c r="D487" s="20">
        <f>+D488</f>
        <v>235001.4</v>
      </c>
      <c r="E487" s="20">
        <f>+E488</f>
        <v>235001.4</v>
      </c>
      <c r="F487" s="20">
        <f t="shared" si="27"/>
        <v>100</v>
      </c>
    </row>
    <row r="488" spans="1:6" ht="18.75" customHeight="1">
      <c r="A488" s="18" t="s">
        <v>33</v>
      </c>
      <c r="B488" s="19"/>
      <c r="C488" s="26">
        <v>240</v>
      </c>
      <c r="D488" s="20">
        <v>235001.4</v>
      </c>
      <c r="E488" s="20">
        <v>235001.4</v>
      </c>
      <c r="F488" s="20">
        <f t="shared" si="27"/>
        <v>100</v>
      </c>
    </row>
    <row r="489" spans="1:6" ht="18.75" customHeight="1">
      <c r="A489" s="39" t="s">
        <v>737</v>
      </c>
      <c r="B489" s="19" t="s">
        <v>738</v>
      </c>
      <c r="C489" s="26"/>
      <c r="D489" s="20">
        <f>D490</f>
        <v>250</v>
      </c>
      <c r="E489" s="20">
        <f>E490</f>
        <v>199</v>
      </c>
      <c r="F489" s="20">
        <f t="shared" si="27"/>
        <v>79.60000000000001</v>
      </c>
    </row>
    <row r="490" spans="1:6" ht="18.75" customHeight="1">
      <c r="A490" s="18" t="s">
        <v>795</v>
      </c>
      <c r="B490" s="19"/>
      <c r="C490" s="26" t="s">
        <v>346</v>
      </c>
      <c r="D490" s="20">
        <f>D491</f>
        <v>250</v>
      </c>
      <c r="E490" s="20">
        <f>E491</f>
        <v>199</v>
      </c>
      <c r="F490" s="20">
        <f t="shared" si="27"/>
        <v>79.60000000000001</v>
      </c>
    </row>
    <row r="491" spans="1:6" ht="18.75" customHeight="1">
      <c r="A491" s="18" t="s">
        <v>33</v>
      </c>
      <c r="B491" s="19"/>
      <c r="C491" s="26" t="s">
        <v>45</v>
      </c>
      <c r="D491" s="20">
        <v>250</v>
      </c>
      <c r="E491" s="20">
        <v>199</v>
      </c>
      <c r="F491" s="20">
        <f t="shared" si="27"/>
        <v>79.60000000000001</v>
      </c>
    </row>
    <row r="492" spans="1:6" ht="18.75" customHeight="1">
      <c r="A492" s="31" t="s">
        <v>790</v>
      </c>
      <c r="B492" s="19" t="s">
        <v>791</v>
      </c>
      <c r="C492" s="26"/>
      <c r="D492" s="20">
        <f>D493</f>
        <v>500</v>
      </c>
      <c r="E492" s="20">
        <f>E493</f>
        <v>188.1</v>
      </c>
      <c r="F492" s="20">
        <f t="shared" si="27"/>
        <v>37.62</v>
      </c>
    </row>
    <row r="493" spans="1:6" ht="18.75" customHeight="1">
      <c r="A493" s="18" t="s">
        <v>795</v>
      </c>
      <c r="B493" s="19"/>
      <c r="C493" s="26" t="s">
        <v>346</v>
      </c>
      <c r="D493" s="20">
        <f>D494</f>
        <v>500</v>
      </c>
      <c r="E493" s="20">
        <f>E494</f>
        <v>188.1</v>
      </c>
      <c r="F493" s="20">
        <f t="shared" si="27"/>
        <v>37.62</v>
      </c>
    </row>
    <row r="494" spans="1:6" ht="18.75" customHeight="1">
      <c r="A494" s="18" t="s">
        <v>33</v>
      </c>
      <c r="B494" s="19"/>
      <c r="C494" s="26" t="s">
        <v>45</v>
      </c>
      <c r="D494" s="20">
        <v>500</v>
      </c>
      <c r="E494" s="20">
        <v>188.1</v>
      </c>
      <c r="F494" s="20">
        <f t="shared" si="27"/>
        <v>37.62</v>
      </c>
    </row>
    <row r="495" spans="1:6" ht="18.75" customHeight="1">
      <c r="A495" s="40" t="s">
        <v>689</v>
      </c>
      <c r="B495" s="19" t="s">
        <v>607</v>
      </c>
      <c r="C495" s="26"/>
      <c r="D495" s="20">
        <f>+D496</f>
        <v>138085.9</v>
      </c>
      <c r="E495" s="20">
        <f>+E496</f>
        <v>122148.6</v>
      </c>
      <c r="F495" s="20">
        <f t="shared" si="27"/>
        <v>88.45841610186123</v>
      </c>
    </row>
    <row r="496" spans="1:6" ht="18.75" customHeight="1">
      <c r="A496" s="18" t="s">
        <v>795</v>
      </c>
      <c r="B496" s="19"/>
      <c r="C496" s="26" t="s">
        <v>346</v>
      </c>
      <c r="D496" s="20">
        <f>+D497</f>
        <v>138085.9</v>
      </c>
      <c r="E496" s="20">
        <f>+E497</f>
        <v>122148.6</v>
      </c>
      <c r="F496" s="20">
        <f t="shared" si="27"/>
        <v>88.45841610186123</v>
      </c>
    </row>
    <row r="497" spans="1:6" ht="18.75" customHeight="1">
      <c r="A497" s="18" t="s">
        <v>33</v>
      </c>
      <c r="B497" s="19"/>
      <c r="C497" s="26">
        <v>240</v>
      </c>
      <c r="D497" s="20">
        <v>138085.9</v>
      </c>
      <c r="E497" s="20">
        <v>122148.6</v>
      </c>
      <c r="F497" s="20">
        <f t="shared" si="27"/>
        <v>88.45841610186123</v>
      </c>
    </row>
    <row r="498" spans="1:6" ht="28.5" customHeight="1">
      <c r="A498" s="33" t="s">
        <v>741</v>
      </c>
      <c r="B498" s="19" t="s">
        <v>734</v>
      </c>
      <c r="C498" s="26"/>
      <c r="D498" s="20">
        <f>+D499</f>
        <v>763.7</v>
      </c>
      <c r="E498" s="20">
        <f>+E499</f>
        <v>675.5</v>
      </c>
      <c r="F498" s="20">
        <f t="shared" si="27"/>
        <v>88.45096241979834</v>
      </c>
    </row>
    <row r="499" spans="1:6" ht="18.75" customHeight="1">
      <c r="A499" s="18" t="s">
        <v>795</v>
      </c>
      <c r="B499" s="19"/>
      <c r="C499" s="26" t="s">
        <v>346</v>
      </c>
      <c r="D499" s="20">
        <f>+D500</f>
        <v>763.7</v>
      </c>
      <c r="E499" s="20">
        <f>+E500</f>
        <v>675.5</v>
      </c>
      <c r="F499" s="20">
        <f t="shared" si="27"/>
        <v>88.45096241979834</v>
      </c>
    </row>
    <row r="500" spans="1:6" ht="18.75" customHeight="1">
      <c r="A500" s="18" t="s">
        <v>33</v>
      </c>
      <c r="B500" s="19"/>
      <c r="C500" s="26">
        <v>240</v>
      </c>
      <c r="D500" s="20">
        <v>763.7</v>
      </c>
      <c r="E500" s="20">
        <v>675.5</v>
      </c>
      <c r="F500" s="20">
        <f t="shared" si="27"/>
        <v>88.45096241979834</v>
      </c>
    </row>
    <row r="501" spans="1:6" ht="30" customHeight="1">
      <c r="A501" s="18" t="s">
        <v>347</v>
      </c>
      <c r="B501" s="19" t="s">
        <v>400</v>
      </c>
      <c r="C501" s="19"/>
      <c r="D501" s="20">
        <f>D502+D512</f>
        <v>22009.8</v>
      </c>
      <c r="E501" s="20">
        <f>E502+E512</f>
        <v>21467.899999999998</v>
      </c>
      <c r="F501" s="20">
        <f t="shared" si="27"/>
        <v>97.53791492880444</v>
      </c>
    </row>
    <row r="502" spans="1:6" ht="46.5" customHeight="1">
      <c r="A502" s="32" t="s">
        <v>553</v>
      </c>
      <c r="B502" s="19" t="s">
        <v>254</v>
      </c>
      <c r="C502" s="19"/>
      <c r="D502" s="20">
        <f>D506+D509+D503</f>
        <v>21764.8</v>
      </c>
      <c r="E502" s="20">
        <f>E506+E509+E503</f>
        <v>21222.899999999998</v>
      </c>
      <c r="F502" s="20">
        <f t="shared" si="27"/>
        <v>97.51019995589208</v>
      </c>
    </row>
    <row r="503" spans="1:6" ht="18.75" customHeight="1">
      <c r="A503" s="18" t="s">
        <v>96</v>
      </c>
      <c r="B503" s="19" t="s">
        <v>516</v>
      </c>
      <c r="C503" s="19"/>
      <c r="D503" s="20">
        <f>D504</f>
        <v>944</v>
      </c>
      <c r="E503" s="20">
        <f>E504</f>
        <v>670.1</v>
      </c>
      <c r="F503" s="20">
        <f t="shared" si="27"/>
        <v>70.98516949152543</v>
      </c>
    </row>
    <row r="504" spans="1:6" ht="27" customHeight="1">
      <c r="A504" s="18" t="s">
        <v>578</v>
      </c>
      <c r="B504" s="19"/>
      <c r="C504" s="26" t="s">
        <v>421</v>
      </c>
      <c r="D504" s="20">
        <f>+D505</f>
        <v>944</v>
      </c>
      <c r="E504" s="20">
        <f>+E505</f>
        <v>670.1</v>
      </c>
      <c r="F504" s="20">
        <f t="shared" si="27"/>
        <v>70.98516949152543</v>
      </c>
    </row>
    <row r="505" spans="1:6" ht="18.75" customHeight="1">
      <c r="A505" s="18" t="s">
        <v>28</v>
      </c>
      <c r="B505" s="19"/>
      <c r="C505" s="26" t="s">
        <v>42</v>
      </c>
      <c r="D505" s="20">
        <v>944</v>
      </c>
      <c r="E505" s="20">
        <v>670.1</v>
      </c>
      <c r="F505" s="20">
        <f t="shared" si="27"/>
        <v>70.98516949152543</v>
      </c>
    </row>
    <row r="506" spans="1:6" ht="18.75" customHeight="1">
      <c r="A506" s="18" t="s">
        <v>27</v>
      </c>
      <c r="B506" s="19" t="s">
        <v>498</v>
      </c>
      <c r="C506" s="19"/>
      <c r="D506" s="20">
        <f>D507</f>
        <v>1211.6</v>
      </c>
      <c r="E506" s="20">
        <f>E507</f>
        <v>1086.6</v>
      </c>
      <c r="F506" s="20">
        <f t="shared" si="27"/>
        <v>89.68306371739848</v>
      </c>
    </row>
    <row r="507" spans="1:6" ht="18.75" customHeight="1">
      <c r="A507" s="18" t="s">
        <v>59</v>
      </c>
      <c r="B507" s="19"/>
      <c r="C507" s="19">
        <v>200</v>
      </c>
      <c r="D507" s="20">
        <f>D508</f>
        <v>1211.6</v>
      </c>
      <c r="E507" s="20">
        <f>E508</f>
        <v>1086.6</v>
      </c>
      <c r="F507" s="20">
        <f t="shared" si="27"/>
        <v>89.68306371739848</v>
      </c>
    </row>
    <row r="508" spans="1:6" ht="18.75" customHeight="1">
      <c r="A508" s="18" t="s">
        <v>82</v>
      </c>
      <c r="B508" s="19"/>
      <c r="C508" s="19">
        <v>240</v>
      </c>
      <c r="D508" s="20">
        <v>1211.6</v>
      </c>
      <c r="E508" s="20">
        <v>1086.6</v>
      </c>
      <c r="F508" s="20">
        <f t="shared" si="27"/>
        <v>89.68306371739848</v>
      </c>
    </row>
    <row r="509" spans="1:6" ht="18.75" customHeight="1">
      <c r="A509" s="18" t="s">
        <v>88</v>
      </c>
      <c r="B509" s="19" t="s">
        <v>255</v>
      </c>
      <c r="C509" s="19"/>
      <c r="D509" s="20">
        <f>D510</f>
        <v>19609.2</v>
      </c>
      <c r="E509" s="20">
        <f>E510</f>
        <v>19466.2</v>
      </c>
      <c r="F509" s="20">
        <f t="shared" si="27"/>
        <v>99.27075046406789</v>
      </c>
    </row>
    <row r="510" spans="1:6" ht="18.75" customHeight="1">
      <c r="A510" s="18" t="s">
        <v>59</v>
      </c>
      <c r="B510" s="19"/>
      <c r="C510" s="19">
        <v>200</v>
      </c>
      <c r="D510" s="20">
        <f>D511</f>
        <v>19609.2</v>
      </c>
      <c r="E510" s="20">
        <f>E511</f>
        <v>19466.2</v>
      </c>
      <c r="F510" s="20">
        <f t="shared" si="27"/>
        <v>99.27075046406789</v>
      </c>
    </row>
    <row r="511" spans="1:6" ht="18.75" customHeight="1">
      <c r="A511" s="18" t="s">
        <v>82</v>
      </c>
      <c r="B511" s="19"/>
      <c r="C511" s="19">
        <v>240</v>
      </c>
      <c r="D511" s="20">
        <v>19609.2</v>
      </c>
      <c r="E511" s="20">
        <v>19466.2</v>
      </c>
      <c r="F511" s="20">
        <f t="shared" si="27"/>
        <v>99.27075046406789</v>
      </c>
    </row>
    <row r="512" spans="1:6" ht="42.75" customHeight="1">
      <c r="A512" s="32" t="s">
        <v>555</v>
      </c>
      <c r="B512" s="19" t="s">
        <v>554</v>
      </c>
      <c r="C512" s="19"/>
      <c r="D512" s="20">
        <f aca="true" t="shared" si="30" ref="D512:E514">D513</f>
        <v>245</v>
      </c>
      <c r="E512" s="20">
        <f t="shared" si="30"/>
        <v>245</v>
      </c>
      <c r="F512" s="20">
        <f t="shared" si="27"/>
        <v>100</v>
      </c>
    </row>
    <row r="513" spans="1:6" ht="18.75" customHeight="1">
      <c r="A513" s="18" t="s">
        <v>27</v>
      </c>
      <c r="B513" s="19" t="s">
        <v>499</v>
      </c>
      <c r="C513" s="19"/>
      <c r="D513" s="20">
        <f t="shared" si="30"/>
        <v>245</v>
      </c>
      <c r="E513" s="20">
        <f t="shared" si="30"/>
        <v>245</v>
      </c>
      <c r="F513" s="20">
        <f t="shared" si="27"/>
        <v>100</v>
      </c>
    </row>
    <row r="514" spans="1:6" ht="18.75" customHeight="1">
      <c r="A514" s="18" t="s">
        <v>59</v>
      </c>
      <c r="B514" s="19"/>
      <c r="C514" s="19">
        <v>200</v>
      </c>
      <c r="D514" s="20">
        <f t="shared" si="30"/>
        <v>245</v>
      </c>
      <c r="E514" s="20">
        <f t="shared" si="30"/>
        <v>245</v>
      </c>
      <c r="F514" s="20">
        <f t="shared" si="27"/>
        <v>100</v>
      </c>
    </row>
    <row r="515" spans="1:6" ht="18.75" customHeight="1">
      <c r="A515" s="18" t="s">
        <v>82</v>
      </c>
      <c r="B515" s="19"/>
      <c r="C515" s="19">
        <v>240</v>
      </c>
      <c r="D515" s="20">
        <v>245</v>
      </c>
      <c r="E515" s="20">
        <v>245</v>
      </c>
      <c r="F515" s="20">
        <f t="shared" si="27"/>
        <v>100</v>
      </c>
    </row>
    <row r="516" spans="1:6" ht="18.75" customHeight="1">
      <c r="A516" s="18" t="s">
        <v>112</v>
      </c>
      <c r="B516" s="19" t="s">
        <v>394</v>
      </c>
      <c r="C516" s="19"/>
      <c r="D516" s="20">
        <f>D517</f>
        <v>487.5</v>
      </c>
      <c r="E516" s="20">
        <f>E517</f>
        <v>487.5</v>
      </c>
      <c r="F516" s="20">
        <f t="shared" si="27"/>
        <v>100</v>
      </c>
    </row>
    <row r="517" spans="1:6" ht="30" customHeight="1">
      <c r="A517" s="18" t="s">
        <v>244</v>
      </c>
      <c r="B517" s="19" t="s">
        <v>395</v>
      </c>
      <c r="C517" s="19"/>
      <c r="D517" s="20">
        <f>D518+D521</f>
        <v>487.5</v>
      </c>
      <c r="E517" s="20">
        <f>E518+E521</f>
        <v>487.5</v>
      </c>
      <c r="F517" s="20">
        <f t="shared" si="27"/>
        <v>100</v>
      </c>
    </row>
    <row r="518" spans="1:6" ht="18.75" customHeight="1">
      <c r="A518" s="18" t="s">
        <v>38</v>
      </c>
      <c r="B518" s="19" t="s">
        <v>396</v>
      </c>
      <c r="C518" s="19"/>
      <c r="D518" s="20">
        <f>D519</f>
        <v>149.8</v>
      </c>
      <c r="E518" s="20">
        <f>E519</f>
        <v>149.8</v>
      </c>
      <c r="F518" s="20">
        <f t="shared" si="27"/>
        <v>100</v>
      </c>
    </row>
    <row r="519" spans="1:6" ht="18.75" customHeight="1">
      <c r="A519" s="18" t="s">
        <v>59</v>
      </c>
      <c r="B519" s="19"/>
      <c r="C519" s="19">
        <v>200</v>
      </c>
      <c r="D519" s="20">
        <f>D520</f>
        <v>149.8</v>
      </c>
      <c r="E519" s="20">
        <f>E520</f>
        <v>149.8</v>
      </c>
      <c r="F519" s="20">
        <f t="shared" si="27"/>
        <v>100</v>
      </c>
    </row>
    <row r="520" spans="1:6" ht="18.75" customHeight="1">
      <c r="A520" s="18" t="s">
        <v>82</v>
      </c>
      <c r="B520" s="19"/>
      <c r="C520" s="19">
        <v>240</v>
      </c>
      <c r="D520" s="20">
        <v>149.8</v>
      </c>
      <c r="E520" s="20">
        <v>149.8</v>
      </c>
      <c r="F520" s="20">
        <f t="shared" si="27"/>
        <v>100</v>
      </c>
    </row>
    <row r="521" spans="1:6" ht="47.25" customHeight="1">
      <c r="A521" s="32" t="s">
        <v>393</v>
      </c>
      <c r="B521" s="19" t="s">
        <v>245</v>
      </c>
      <c r="C521" s="19"/>
      <c r="D521" s="20">
        <f>D522</f>
        <v>337.7</v>
      </c>
      <c r="E521" s="20">
        <f>E522</f>
        <v>337.7</v>
      </c>
      <c r="F521" s="20">
        <f t="shared" si="27"/>
        <v>100</v>
      </c>
    </row>
    <row r="522" spans="1:6" ht="18.75" customHeight="1">
      <c r="A522" s="18" t="s">
        <v>59</v>
      </c>
      <c r="B522" s="19"/>
      <c r="C522" s="19">
        <v>200</v>
      </c>
      <c r="D522" s="20">
        <f>D523</f>
        <v>337.7</v>
      </c>
      <c r="E522" s="20">
        <f>E523</f>
        <v>337.7</v>
      </c>
      <c r="F522" s="20">
        <f t="shared" si="27"/>
        <v>100</v>
      </c>
    </row>
    <row r="523" spans="1:6" ht="18.75" customHeight="1">
      <c r="A523" s="18" t="s">
        <v>82</v>
      </c>
      <c r="B523" s="19"/>
      <c r="C523" s="19">
        <v>240</v>
      </c>
      <c r="D523" s="20">
        <v>337.7</v>
      </c>
      <c r="E523" s="20">
        <v>337.7</v>
      </c>
      <c r="F523" s="20">
        <f t="shared" si="27"/>
        <v>100</v>
      </c>
    </row>
    <row r="524" spans="1:6" ht="28.5" customHeight="1">
      <c r="A524" s="18" t="s">
        <v>348</v>
      </c>
      <c r="B524" s="19" t="s">
        <v>10</v>
      </c>
      <c r="C524" s="19"/>
      <c r="D524" s="20">
        <f>D525+D544+D554+D564+D571</f>
        <v>18048.199999999997</v>
      </c>
      <c r="E524" s="20">
        <f>E525+E544+E554+E564+E571</f>
        <v>16976.5</v>
      </c>
      <c r="F524" s="20">
        <f t="shared" si="27"/>
        <v>94.06201172416088</v>
      </c>
    </row>
    <row r="525" spans="1:6" ht="27" customHeight="1">
      <c r="A525" s="18" t="s">
        <v>246</v>
      </c>
      <c r="B525" s="19" t="s">
        <v>7</v>
      </c>
      <c r="C525" s="19"/>
      <c r="D525" s="20">
        <f>D526+D529+D532+D535+D538+D541</f>
        <v>14751.8</v>
      </c>
      <c r="E525" s="20">
        <f>E526+E529+E532+E535+E538+E541</f>
        <v>14326.499999999998</v>
      </c>
      <c r="F525" s="20">
        <f t="shared" si="27"/>
        <v>97.11696199785787</v>
      </c>
    </row>
    <row r="526" spans="1:6" ht="18.75" customHeight="1">
      <c r="A526" s="18" t="s">
        <v>27</v>
      </c>
      <c r="B526" s="30" t="s">
        <v>8</v>
      </c>
      <c r="C526" s="19"/>
      <c r="D526" s="27">
        <f>D527</f>
        <v>299.8</v>
      </c>
      <c r="E526" s="27">
        <f>E527</f>
        <v>299.8</v>
      </c>
      <c r="F526" s="27">
        <f t="shared" si="27"/>
        <v>100</v>
      </c>
    </row>
    <row r="527" spans="1:6" ht="24.75" customHeight="1">
      <c r="A527" s="18" t="s">
        <v>62</v>
      </c>
      <c r="B527" s="30"/>
      <c r="C527" s="19">
        <v>600</v>
      </c>
      <c r="D527" s="27">
        <f>D528</f>
        <v>299.8</v>
      </c>
      <c r="E527" s="27">
        <f>E528</f>
        <v>299.8</v>
      </c>
      <c r="F527" s="27">
        <f t="shared" si="27"/>
        <v>100</v>
      </c>
    </row>
    <row r="528" spans="1:6" ht="18.75" customHeight="1">
      <c r="A528" s="18" t="s">
        <v>28</v>
      </c>
      <c r="B528" s="30"/>
      <c r="C528" s="19">
        <v>610</v>
      </c>
      <c r="D528" s="27">
        <v>299.8</v>
      </c>
      <c r="E528" s="27">
        <v>299.8</v>
      </c>
      <c r="F528" s="27">
        <f t="shared" si="27"/>
        <v>100</v>
      </c>
    </row>
    <row r="529" spans="1:6" ht="18.75" customHeight="1">
      <c r="A529" s="18" t="s">
        <v>38</v>
      </c>
      <c r="B529" s="30" t="s">
        <v>9</v>
      </c>
      <c r="C529" s="19"/>
      <c r="D529" s="27">
        <f>D530</f>
        <v>12924.4</v>
      </c>
      <c r="E529" s="27">
        <f>E530</f>
        <v>12548.5</v>
      </c>
      <c r="F529" s="27">
        <f aca="true" t="shared" si="31" ref="F529:F592">E529/D529*100</f>
        <v>97.09154777010926</v>
      </c>
    </row>
    <row r="530" spans="1:6" ht="18.75" customHeight="1">
      <c r="A530" s="18" t="s">
        <v>59</v>
      </c>
      <c r="B530" s="30"/>
      <c r="C530" s="19">
        <v>200</v>
      </c>
      <c r="D530" s="27">
        <f>D531</f>
        <v>12924.4</v>
      </c>
      <c r="E530" s="27">
        <f>E531</f>
        <v>12548.5</v>
      </c>
      <c r="F530" s="27">
        <f t="shared" si="31"/>
        <v>97.09154777010926</v>
      </c>
    </row>
    <row r="531" spans="1:6" ht="18.75" customHeight="1">
      <c r="A531" s="18" t="s">
        <v>33</v>
      </c>
      <c r="B531" s="30"/>
      <c r="C531" s="19">
        <v>240</v>
      </c>
      <c r="D531" s="27">
        <v>12924.4</v>
      </c>
      <c r="E531" s="27">
        <v>12548.5</v>
      </c>
      <c r="F531" s="27">
        <f t="shared" si="31"/>
        <v>97.09154777010926</v>
      </c>
    </row>
    <row r="532" spans="1:6" ht="34.5" customHeight="1">
      <c r="A532" s="18" t="s">
        <v>136</v>
      </c>
      <c r="B532" s="19" t="s">
        <v>137</v>
      </c>
      <c r="C532" s="19"/>
      <c r="D532" s="20">
        <f>+D533</f>
        <v>1.4</v>
      </c>
      <c r="E532" s="20">
        <f>+E533</f>
        <v>1.3</v>
      </c>
      <c r="F532" s="20">
        <f t="shared" si="31"/>
        <v>92.85714285714288</v>
      </c>
    </row>
    <row r="533" spans="1:6" ht="18.75" customHeight="1">
      <c r="A533" s="18" t="s">
        <v>59</v>
      </c>
      <c r="B533" s="19"/>
      <c r="C533" s="19">
        <v>200</v>
      </c>
      <c r="D533" s="20">
        <f>D534</f>
        <v>1.4</v>
      </c>
      <c r="E533" s="20">
        <f>E534</f>
        <v>1.3</v>
      </c>
      <c r="F533" s="20">
        <f t="shared" si="31"/>
        <v>92.85714285714288</v>
      </c>
    </row>
    <row r="534" spans="1:6" ht="18.75" customHeight="1">
      <c r="A534" s="18" t="s">
        <v>33</v>
      </c>
      <c r="B534" s="19"/>
      <c r="C534" s="19">
        <v>240</v>
      </c>
      <c r="D534" s="20">
        <v>1.4</v>
      </c>
      <c r="E534" s="20">
        <v>1.3</v>
      </c>
      <c r="F534" s="20">
        <f t="shared" si="31"/>
        <v>92.85714285714288</v>
      </c>
    </row>
    <row r="535" spans="1:6" ht="24" customHeight="1">
      <c r="A535" s="18" t="s">
        <v>777</v>
      </c>
      <c r="B535" s="19" t="s">
        <v>265</v>
      </c>
      <c r="C535" s="19"/>
      <c r="D535" s="20">
        <f>+D536</f>
        <v>1.4</v>
      </c>
      <c r="E535" s="20">
        <f>+E536</f>
        <v>1.3</v>
      </c>
      <c r="F535" s="20">
        <f t="shared" si="31"/>
        <v>92.85714285714288</v>
      </c>
    </row>
    <row r="536" spans="1:6" ht="18.75" customHeight="1">
      <c r="A536" s="18" t="s">
        <v>345</v>
      </c>
      <c r="B536" s="19"/>
      <c r="C536" s="19">
        <v>200</v>
      </c>
      <c r="D536" s="20">
        <f>D537</f>
        <v>1.4</v>
      </c>
      <c r="E536" s="20">
        <f>E537</f>
        <v>1.3</v>
      </c>
      <c r="F536" s="20">
        <f t="shared" si="31"/>
        <v>92.85714285714288</v>
      </c>
    </row>
    <row r="537" spans="1:6" ht="18.75" customHeight="1">
      <c r="A537" s="18" t="s">
        <v>33</v>
      </c>
      <c r="B537" s="19"/>
      <c r="C537" s="19">
        <v>240</v>
      </c>
      <c r="D537" s="20">
        <v>1.4</v>
      </c>
      <c r="E537" s="20">
        <v>1.3</v>
      </c>
      <c r="F537" s="20">
        <f t="shared" si="31"/>
        <v>92.85714285714288</v>
      </c>
    </row>
    <row r="538" spans="1:6" ht="24" customHeight="1">
      <c r="A538" s="18" t="s">
        <v>103</v>
      </c>
      <c r="B538" s="19" t="s">
        <v>236</v>
      </c>
      <c r="C538" s="19"/>
      <c r="D538" s="20">
        <f>D539</f>
        <v>725.7</v>
      </c>
      <c r="E538" s="20">
        <f>E539</f>
        <v>681.6</v>
      </c>
      <c r="F538" s="20">
        <f t="shared" si="31"/>
        <v>93.92310872261265</v>
      </c>
    </row>
    <row r="539" spans="1:6" ht="18.75" customHeight="1">
      <c r="A539" s="18" t="s">
        <v>59</v>
      </c>
      <c r="B539" s="26"/>
      <c r="C539" s="26" t="s">
        <v>346</v>
      </c>
      <c r="D539" s="20">
        <f>+D540</f>
        <v>725.7</v>
      </c>
      <c r="E539" s="20">
        <f>+E540</f>
        <v>681.6</v>
      </c>
      <c r="F539" s="20">
        <f t="shared" si="31"/>
        <v>93.92310872261265</v>
      </c>
    </row>
    <row r="540" spans="1:6" ht="18.75" customHeight="1">
      <c r="A540" s="18" t="s">
        <v>33</v>
      </c>
      <c r="B540" s="19"/>
      <c r="C540" s="19">
        <v>240</v>
      </c>
      <c r="D540" s="20">
        <v>725.7</v>
      </c>
      <c r="E540" s="20">
        <v>681.6</v>
      </c>
      <c r="F540" s="20">
        <f t="shared" si="31"/>
        <v>93.92310872261265</v>
      </c>
    </row>
    <row r="541" spans="1:6" ht="18.75" customHeight="1">
      <c r="A541" s="18" t="s">
        <v>88</v>
      </c>
      <c r="B541" s="19" t="s">
        <v>16</v>
      </c>
      <c r="C541" s="19"/>
      <c r="D541" s="20">
        <f>D542</f>
        <v>799.1</v>
      </c>
      <c r="E541" s="20">
        <f>E542</f>
        <v>794</v>
      </c>
      <c r="F541" s="20">
        <f t="shared" si="31"/>
        <v>99.36178200475536</v>
      </c>
    </row>
    <row r="542" spans="1:6" ht="18.75" customHeight="1">
      <c r="A542" s="18" t="s">
        <v>59</v>
      </c>
      <c r="B542" s="19"/>
      <c r="C542" s="19">
        <v>200</v>
      </c>
      <c r="D542" s="20">
        <f>D543</f>
        <v>799.1</v>
      </c>
      <c r="E542" s="20">
        <f>E543</f>
        <v>794</v>
      </c>
      <c r="F542" s="20">
        <f t="shared" si="31"/>
        <v>99.36178200475536</v>
      </c>
    </row>
    <row r="543" spans="1:6" ht="18.75" customHeight="1">
      <c r="A543" s="18" t="s">
        <v>33</v>
      </c>
      <c r="B543" s="19"/>
      <c r="C543" s="19">
        <v>240</v>
      </c>
      <c r="D543" s="20">
        <v>799.1</v>
      </c>
      <c r="E543" s="20">
        <v>794</v>
      </c>
      <c r="F543" s="20">
        <f t="shared" si="31"/>
        <v>99.36178200475536</v>
      </c>
    </row>
    <row r="544" spans="1:6" ht="36" customHeight="1">
      <c r="A544" s="18" t="s">
        <v>247</v>
      </c>
      <c r="B544" s="19" t="s">
        <v>401</v>
      </c>
      <c r="C544" s="19"/>
      <c r="D544" s="20">
        <f>D545+D548+D551</f>
        <v>710.1</v>
      </c>
      <c r="E544" s="20">
        <f>E545+E548+E551</f>
        <v>651.9</v>
      </c>
      <c r="F544" s="20">
        <f t="shared" si="31"/>
        <v>91.80397127165187</v>
      </c>
    </row>
    <row r="545" spans="1:6" ht="18.75" customHeight="1">
      <c r="A545" s="18" t="s">
        <v>27</v>
      </c>
      <c r="B545" s="30" t="s">
        <v>327</v>
      </c>
      <c r="C545" s="19"/>
      <c r="D545" s="27">
        <f>D546</f>
        <v>67.6</v>
      </c>
      <c r="E545" s="27">
        <f>E546</f>
        <v>67.6</v>
      </c>
      <c r="F545" s="27">
        <f t="shared" si="31"/>
        <v>100</v>
      </c>
    </row>
    <row r="546" spans="1:6" ht="25.5" customHeight="1">
      <c r="A546" s="18" t="s">
        <v>62</v>
      </c>
      <c r="B546" s="30"/>
      <c r="C546" s="19">
        <v>600</v>
      </c>
      <c r="D546" s="27">
        <f>D547</f>
        <v>67.6</v>
      </c>
      <c r="E546" s="27">
        <f>E547</f>
        <v>67.6</v>
      </c>
      <c r="F546" s="27">
        <f t="shared" si="31"/>
        <v>100</v>
      </c>
    </row>
    <row r="547" spans="1:6" ht="18.75" customHeight="1">
      <c r="A547" s="18" t="s">
        <v>28</v>
      </c>
      <c r="B547" s="30"/>
      <c r="C547" s="19">
        <v>610</v>
      </c>
      <c r="D547" s="27">
        <v>67.6</v>
      </c>
      <c r="E547" s="27">
        <v>67.6</v>
      </c>
      <c r="F547" s="27">
        <f t="shared" si="31"/>
        <v>100</v>
      </c>
    </row>
    <row r="548" spans="1:6" ht="18.75" customHeight="1">
      <c r="A548" s="18" t="s">
        <v>38</v>
      </c>
      <c r="B548" s="19" t="s">
        <v>402</v>
      </c>
      <c r="C548" s="19"/>
      <c r="D548" s="20">
        <f>D549</f>
        <v>584.5</v>
      </c>
      <c r="E548" s="20">
        <f>E549</f>
        <v>536.3</v>
      </c>
      <c r="F548" s="20">
        <f t="shared" si="31"/>
        <v>91.75363558597091</v>
      </c>
    </row>
    <row r="549" spans="1:6" ht="18.75" customHeight="1">
      <c r="A549" s="18" t="s">
        <v>59</v>
      </c>
      <c r="B549" s="19"/>
      <c r="C549" s="19">
        <v>200</v>
      </c>
      <c r="D549" s="20">
        <f>D550</f>
        <v>584.5</v>
      </c>
      <c r="E549" s="20">
        <f>E550</f>
        <v>536.3</v>
      </c>
      <c r="F549" s="20">
        <f t="shared" si="31"/>
        <v>91.75363558597091</v>
      </c>
    </row>
    <row r="550" spans="1:6" ht="18.75" customHeight="1">
      <c r="A550" s="18" t="s">
        <v>82</v>
      </c>
      <c r="B550" s="19"/>
      <c r="C550" s="19">
        <v>240</v>
      </c>
      <c r="D550" s="20">
        <v>584.5</v>
      </c>
      <c r="E550" s="20">
        <v>536.3</v>
      </c>
      <c r="F550" s="20">
        <f t="shared" si="31"/>
        <v>91.75363558597091</v>
      </c>
    </row>
    <row r="551" spans="1:6" ht="24" customHeight="1">
      <c r="A551" s="18" t="s">
        <v>103</v>
      </c>
      <c r="B551" s="19" t="s">
        <v>530</v>
      </c>
      <c r="C551" s="19"/>
      <c r="D551" s="20">
        <f>D552</f>
        <v>58</v>
      </c>
      <c r="E551" s="20">
        <f>E552</f>
        <v>48</v>
      </c>
      <c r="F551" s="20">
        <f t="shared" si="31"/>
        <v>82.75862068965517</v>
      </c>
    </row>
    <row r="552" spans="1:6" ht="18.75" customHeight="1">
      <c r="A552" s="18" t="s">
        <v>59</v>
      </c>
      <c r="B552" s="19"/>
      <c r="C552" s="19">
        <v>200</v>
      </c>
      <c r="D552" s="20">
        <f>D553</f>
        <v>58</v>
      </c>
      <c r="E552" s="20">
        <f>E553</f>
        <v>48</v>
      </c>
      <c r="F552" s="20">
        <f t="shared" si="31"/>
        <v>82.75862068965517</v>
      </c>
    </row>
    <row r="553" spans="1:6" ht="18.75" customHeight="1">
      <c r="A553" s="18" t="s">
        <v>33</v>
      </c>
      <c r="B553" s="19"/>
      <c r="C553" s="19">
        <v>240</v>
      </c>
      <c r="D553" s="20">
        <v>58</v>
      </c>
      <c r="E553" s="20">
        <v>48</v>
      </c>
      <c r="F553" s="20">
        <f t="shared" si="31"/>
        <v>82.75862068965517</v>
      </c>
    </row>
    <row r="554" spans="1:6" ht="39" customHeight="1">
      <c r="A554" s="18" t="s">
        <v>248</v>
      </c>
      <c r="B554" s="19" t="s">
        <v>17</v>
      </c>
      <c r="C554" s="19"/>
      <c r="D554" s="20">
        <f>D555+D558+D561</f>
        <v>558.3</v>
      </c>
      <c r="E554" s="20">
        <f>E555+E558+E561</f>
        <v>519</v>
      </c>
      <c r="F554" s="20">
        <f t="shared" si="31"/>
        <v>92.96077377753896</v>
      </c>
    </row>
    <row r="555" spans="1:6" ht="18.75" customHeight="1">
      <c r="A555" s="18" t="s">
        <v>27</v>
      </c>
      <c r="B555" s="30" t="s">
        <v>328</v>
      </c>
      <c r="C555" s="19"/>
      <c r="D555" s="27">
        <f>D556</f>
        <v>10</v>
      </c>
      <c r="E555" s="27">
        <f>E556</f>
        <v>10</v>
      </c>
      <c r="F555" s="27">
        <f t="shared" si="31"/>
        <v>100</v>
      </c>
    </row>
    <row r="556" spans="1:6" ht="24" customHeight="1">
      <c r="A556" s="18" t="s">
        <v>62</v>
      </c>
      <c r="B556" s="30"/>
      <c r="C556" s="19">
        <v>600</v>
      </c>
      <c r="D556" s="27">
        <f>D557</f>
        <v>10</v>
      </c>
      <c r="E556" s="27">
        <f>E557</f>
        <v>10</v>
      </c>
      <c r="F556" s="27">
        <f t="shared" si="31"/>
        <v>100</v>
      </c>
    </row>
    <row r="557" spans="1:6" ht="18.75" customHeight="1">
      <c r="A557" s="18" t="s">
        <v>28</v>
      </c>
      <c r="B557" s="30"/>
      <c r="C557" s="19">
        <v>610</v>
      </c>
      <c r="D557" s="27">
        <v>10</v>
      </c>
      <c r="E557" s="27">
        <v>10</v>
      </c>
      <c r="F557" s="27">
        <f t="shared" si="31"/>
        <v>100</v>
      </c>
    </row>
    <row r="558" spans="1:6" ht="18.75" customHeight="1">
      <c r="A558" s="18" t="s">
        <v>38</v>
      </c>
      <c r="B558" s="19" t="s">
        <v>403</v>
      </c>
      <c r="C558" s="19"/>
      <c r="D558" s="20">
        <f>D559</f>
        <v>461.4</v>
      </c>
      <c r="E558" s="20">
        <f>E559</f>
        <v>422.1</v>
      </c>
      <c r="F558" s="20">
        <f t="shared" si="31"/>
        <v>91.48244473342004</v>
      </c>
    </row>
    <row r="559" spans="1:6" ht="18.75" customHeight="1">
      <c r="A559" s="18" t="s">
        <v>59</v>
      </c>
      <c r="B559" s="19"/>
      <c r="C559" s="19">
        <v>200</v>
      </c>
      <c r="D559" s="20">
        <f>D560</f>
        <v>461.4</v>
      </c>
      <c r="E559" s="20">
        <f>E560</f>
        <v>422.1</v>
      </c>
      <c r="F559" s="20">
        <f t="shared" si="31"/>
        <v>91.48244473342004</v>
      </c>
    </row>
    <row r="560" spans="1:6" ht="18.75" customHeight="1">
      <c r="A560" s="18" t="s">
        <v>82</v>
      </c>
      <c r="B560" s="19"/>
      <c r="C560" s="19">
        <v>240</v>
      </c>
      <c r="D560" s="20">
        <v>461.4</v>
      </c>
      <c r="E560" s="20">
        <v>422.1</v>
      </c>
      <c r="F560" s="20">
        <f t="shared" si="31"/>
        <v>91.48244473342004</v>
      </c>
    </row>
    <row r="561" spans="1:6" ht="18.75" customHeight="1">
      <c r="A561" s="18" t="s">
        <v>88</v>
      </c>
      <c r="B561" s="19" t="s">
        <v>18</v>
      </c>
      <c r="C561" s="19"/>
      <c r="D561" s="20">
        <f>D562</f>
        <v>86.9</v>
      </c>
      <c r="E561" s="20">
        <f>E562</f>
        <v>86.9</v>
      </c>
      <c r="F561" s="20">
        <f t="shared" si="31"/>
        <v>100</v>
      </c>
    </row>
    <row r="562" spans="1:6" ht="18.75" customHeight="1">
      <c r="A562" s="18" t="s">
        <v>59</v>
      </c>
      <c r="B562" s="19"/>
      <c r="C562" s="19">
        <v>200</v>
      </c>
      <c r="D562" s="20">
        <f>D563</f>
        <v>86.9</v>
      </c>
      <c r="E562" s="20">
        <f>E563</f>
        <v>86.9</v>
      </c>
      <c r="F562" s="20">
        <f t="shared" si="31"/>
        <v>100</v>
      </c>
    </row>
    <row r="563" spans="1:6" ht="18.75" customHeight="1">
      <c r="A563" s="18" t="s">
        <v>33</v>
      </c>
      <c r="B563" s="19"/>
      <c r="C563" s="19">
        <v>240</v>
      </c>
      <c r="D563" s="20">
        <v>86.9</v>
      </c>
      <c r="E563" s="20">
        <v>86.9</v>
      </c>
      <c r="F563" s="20">
        <f t="shared" si="31"/>
        <v>100</v>
      </c>
    </row>
    <row r="564" spans="1:6" ht="36" customHeight="1">
      <c r="A564" s="18" t="s">
        <v>748</v>
      </c>
      <c r="B564" s="19" t="s">
        <v>750</v>
      </c>
      <c r="C564" s="26"/>
      <c r="D564" s="20">
        <f>D568+D565</f>
        <v>808</v>
      </c>
      <c r="E564" s="20">
        <f>E568+E565</f>
        <v>535.6</v>
      </c>
      <c r="F564" s="20">
        <f t="shared" si="31"/>
        <v>66.2871287128713</v>
      </c>
    </row>
    <row r="565" spans="1:6" ht="61.5" customHeight="1">
      <c r="A565" s="38" t="s">
        <v>749</v>
      </c>
      <c r="B565" s="19" t="s">
        <v>751</v>
      </c>
      <c r="C565" s="26"/>
      <c r="D565" s="20">
        <f>+D566</f>
        <v>645</v>
      </c>
      <c r="E565" s="20">
        <f>+E566</f>
        <v>427.5</v>
      </c>
      <c r="F565" s="20">
        <f t="shared" si="31"/>
        <v>66.27906976744185</v>
      </c>
    </row>
    <row r="566" spans="1:6" ht="18.75" customHeight="1">
      <c r="A566" s="18" t="s">
        <v>59</v>
      </c>
      <c r="B566" s="19"/>
      <c r="C566" s="19">
        <v>200</v>
      </c>
      <c r="D566" s="20">
        <f>+D567</f>
        <v>645</v>
      </c>
      <c r="E566" s="20">
        <f>+E567</f>
        <v>427.5</v>
      </c>
      <c r="F566" s="20">
        <f t="shared" si="31"/>
        <v>66.27906976744185</v>
      </c>
    </row>
    <row r="567" spans="1:6" ht="18.75" customHeight="1">
      <c r="A567" s="18" t="s">
        <v>33</v>
      </c>
      <c r="B567" s="19"/>
      <c r="C567" s="19">
        <v>240</v>
      </c>
      <c r="D567" s="20">
        <v>645</v>
      </c>
      <c r="E567" s="20">
        <v>427.5</v>
      </c>
      <c r="F567" s="20">
        <f t="shared" si="31"/>
        <v>66.27906976744185</v>
      </c>
    </row>
    <row r="568" spans="1:6" ht="57" customHeight="1">
      <c r="A568" s="38" t="s">
        <v>736</v>
      </c>
      <c r="B568" s="19" t="s">
        <v>753</v>
      </c>
      <c r="C568" s="19"/>
      <c r="D568" s="20">
        <f>+D569</f>
        <v>163</v>
      </c>
      <c r="E568" s="20">
        <f>+E569</f>
        <v>108.1</v>
      </c>
      <c r="F568" s="20">
        <f t="shared" si="31"/>
        <v>66.31901840490796</v>
      </c>
    </row>
    <row r="569" spans="1:6" ht="18.75" customHeight="1">
      <c r="A569" s="18" t="s">
        <v>59</v>
      </c>
      <c r="B569" s="19"/>
      <c r="C569" s="19">
        <v>200</v>
      </c>
      <c r="D569" s="20">
        <f>+D570</f>
        <v>163</v>
      </c>
      <c r="E569" s="20">
        <f>+E570</f>
        <v>108.1</v>
      </c>
      <c r="F569" s="20">
        <f t="shared" si="31"/>
        <v>66.31901840490796</v>
      </c>
    </row>
    <row r="570" spans="1:6" ht="18.75" customHeight="1">
      <c r="A570" s="18" t="s">
        <v>33</v>
      </c>
      <c r="B570" s="19"/>
      <c r="C570" s="19">
        <v>240</v>
      </c>
      <c r="D570" s="20">
        <v>163</v>
      </c>
      <c r="E570" s="20">
        <v>108.1</v>
      </c>
      <c r="F570" s="20">
        <f t="shared" si="31"/>
        <v>66.31901840490796</v>
      </c>
    </row>
    <row r="571" spans="1:6" ht="26.25" customHeight="1">
      <c r="A571" s="18" t="s">
        <v>754</v>
      </c>
      <c r="B571" s="19" t="s">
        <v>757</v>
      </c>
      <c r="C571" s="19"/>
      <c r="D571" s="20">
        <f>D572+D576</f>
        <v>1220</v>
      </c>
      <c r="E571" s="20">
        <f>E572+E576</f>
        <v>943.5</v>
      </c>
      <c r="F571" s="20">
        <f t="shared" si="31"/>
        <v>77.3360655737705</v>
      </c>
    </row>
    <row r="572" spans="1:6" ht="27" customHeight="1">
      <c r="A572" s="18" t="s">
        <v>755</v>
      </c>
      <c r="B572" s="19" t="s">
        <v>758</v>
      </c>
      <c r="C572" s="19"/>
      <c r="D572" s="20">
        <f>D573</f>
        <v>974</v>
      </c>
      <c r="E572" s="20">
        <f>E573</f>
        <v>720.8</v>
      </c>
      <c r="F572" s="20">
        <f t="shared" si="31"/>
        <v>74.00410677618069</v>
      </c>
    </row>
    <row r="573" spans="1:6" ht="25.5" customHeight="1">
      <c r="A573" s="18" t="s">
        <v>62</v>
      </c>
      <c r="B573" s="19"/>
      <c r="C573" s="19">
        <v>600</v>
      </c>
      <c r="D573" s="20">
        <f>D574+D575</f>
        <v>974</v>
      </c>
      <c r="E573" s="20">
        <f>E574+E575</f>
        <v>720.8</v>
      </c>
      <c r="F573" s="20">
        <f t="shared" si="31"/>
        <v>74.00410677618069</v>
      </c>
    </row>
    <row r="574" spans="1:6" ht="18.75" customHeight="1">
      <c r="A574" s="18" t="s">
        <v>28</v>
      </c>
      <c r="B574" s="19"/>
      <c r="C574" s="19">
        <v>610</v>
      </c>
      <c r="D574" s="20">
        <v>893</v>
      </c>
      <c r="E574" s="20">
        <v>720.8</v>
      </c>
      <c r="F574" s="20">
        <f t="shared" si="31"/>
        <v>80.71668533034713</v>
      </c>
    </row>
    <row r="575" spans="1:6" ht="18.75" customHeight="1">
      <c r="A575" s="18" t="s">
        <v>29</v>
      </c>
      <c r="B575" s="19"/>
      <c r="C575" s="19">
        <v>620</v>
      </c>
      <c r="D575" s="20">
        <v>81</v>
      </c>
      <c r="E575" s="20">
        <v>0</v>
      </c>
      <c r="F575" s="20">
        <f t="shared" si="31"/>
        <v>0</v>
      </c>
    </row>
    <row r="576" spans="1:6" ht="37.5" customHeight="1">
      <c r="A576" s="18" t="s">
        <v>756</v>
      </c>
      <c r="B576" s="19" t="s">
        <v>759</v>
      </c>
      <c r="C576" s="19"/>
      <c r="D576" s="20">
        <f>D577</f>
        <v>246</v>
      </c>
      <c r="E576" s="20">
        <f>E577</f>
        <v>222.7</v>
      </c>
      <c r="F576" s="20">
        <f t="shared" si="31"/>
        <v>90.52845528455285</v>
      </c>
    </row>
    <row r="577" spans="1:6" ht="24" customHeight="1">
      <c r="A577" s="18" t="s">
        <v>62</v>
      </c>
      <c r="B577" s="19"/>
      <c r="C577" s="19">
        <v>600</v>
      </c>
      <c r="D577" s="20">
        <f>D578+D579</f>
        <v>246</v>
      </c>
      <c r="E577" s="20">
        <f>E578+E579</f>
        <v>222.7</v>
      </c>
      <c r="F577" s="20">
        <f t="shared" si="31"/>
        <v>90.52845528455285</v>
      </c>
    </row>
    <row r="578" spans="1:6" ht="18.75" customHeight="1">
      <c r="A578" s="18" t="s">
        <v>28</v>
      </c>
      <c r="B578" s="19"/>
      <c r="C578" s="19">
        <v>610</v>
      </c>
      <c r="D578" s="20">
        <v>225.4</v>
      </c>
      <c r="E578" s="20">
        <v>222.7</v>
      </c>
      <c r="F578" s="20">
        <f t="shared" si="31"/>
        <v>98.80212954747115</v>
      </c>
    </row>
    <row r="579" spans="1:6" ht="18.75" customHeight="1">
      <c r="A579" s="18" t="s">
        <v>29</v>
      </c>
      <c r="B579" s="19"/>
      <c r="C579" s="19">
        <v>620</v>
      </c>
      <c r="D579" s="20">
        <v>20.6</v>
      </c>
      <c r="E579" s="20">
        <v>0</v>
      </c>
      <c r="F579" s="20">
        <f t="shared" si="31"/>
        <v>0</v>
      </c>
    </row>
    <row r="580" spans="1:6" ht="24" customHeight="1">
      <c r="A580" s="18" t="s">
        <v>462</v>
      </c>
      <c r="B580" s="30" t="s">
        <v>11</v>
      </c>
      <c r="C580" s="19"/>
      <c r="D580" s="27">
        <f>D581+D604+D589+D618+D640</f>
        <v>24405.1</v>
      </c>
      <c r="E580" s="27">
        <f>E581+E604+E589+E618+E640</f>
        <v>24123.6</v>
      </c>
      <c r="F580" s="27">
        <f t="shared" si="31"/>
        <v>98.84655256483276</v>
      </c>
    </row>
    <row r="581" spans="1:6" ht="25.5" customHeight="1">
      <c r="A581" s="18" t="s">
        <v>502</v>
      </c>
      <c r="B581" s="19" t="s">
        <v>500</v>
      </c>
      <c r="C581" s="19"/>
      <c r="D581" s="20">
        <f>D582+D586</f>
        <v>753.6</v>
      </c>
      <c r="E581" s="20">
        <f>E582+E586</f>
        <v>747.1</v>
      </c>
      <c r="F581" s="20">
        <f t="shared" si="31"/>
        <v>99.13747346072186</v>
      </c>
    </row>
    <row r="582" spans="1:6" ht="18.75" customHeight="1">
      <c r="A582" s="18" t="s">
        <v>48</v>
      </c>
      <c r="B582" s="19" t="s">
        <v>501</v>
      </c>
      <c r="C582" s="19"/>
      <c r="D582" s="20">
        <f>D583</f>
        <v>468</v>
      </c>
      <c r="E582" s="20">
        <f>E583</f>
        <v>461.5</v>
      </c>
      <c r="F582" s="20">
        <f t="shared" si="31"/>
        <v>98.61111111111111</v>
      </c>
    </row>
    <row r="583" spans="1:6" ht="18.75" customHeight="1">
      <c r="A583" s="18" t="s">
        <v>57</v>
      </c>
      <c r="B583" s="19"/>
      <c r="C583" s="19">
        <v>300</v>
      </c>
      <c r="D583" s="20">
        <f>D584+D585</f>
        <v>468</v>
      </c>
      <c r="E583" s="20">
        <f>E584+E585</f>
        <v>461.5</v>
      </c>
      <c r="F583" s="20">
        <f t="shared" si="31"/>
        <v>98.61111111111111</v>
      </c>
    </row>
    <row r="584" spans="1:6" ht="18.75" customHeight="1">
      <c r="A584" s="18" t="s">
        <v>36</v>
      </c>
      <c r="B584" s="19"/>
      <c r="C584" s="19">
        <v>340</v>
      </c>
      <c r="D584" s="20">
        <v>84</v>
      </c>
      <c r="E584" s="20">
        <v>84</v>
      </c>
      <c r="F584" s="20">
        <f t="shared" si="31"/>
        <v>100</v>
      </c>
    </row>
    <row r="585" spans="1:6" ht="18.75" customHeight="1">
      <c r="A585" s="18" t="s">
        <v>49</v>
      </c>
      <c r="B585" s="19"/>
      <c r="C585" s="19" t="s">
        <v>397</v>
      </c>
      <c r="D585" s="20">
        <v>384</v>
      </c>
      <c r="E585" s="20">
        <v>377.5</v>
      </c>
      <c r="F585" s="20">
        <f t="shared" si="31"/>
        <v>98.30729166666666</v>
      </c>
    </row>
    <row r="586" spans="1:6" ht="18.75" customHeight="1">
      <c r="A586" s="18" t="s">
        <v>625</v>
      </c>
      <c r="B586" s="19" t="s">
        <v>626</v>
      </c>
      <c r="C586" s="19"/>
      <c r="D586" s="20">
        <f>D587</f>
        <v>285.6</v>
      </c>
      <c r="E586" s="20">
        <f>E587</f>
        <v>285.6</v>
      </c>
      <c r="F586" s="20">
        <f t="shared" si="31"/>
        <v>100</v>
      </c>
    </row>
    <row r="587" spans="1:6" ht="18.75" customHeight="1">
      <c r="A587" s="18" t="s">
        <v>59</v>
      </c>
      <c r="B587" s="19"/>
      <c r="C587" s="19">
        <v>200</v>
      </c>
      <c r="D587" s="20">
        <f>D588</f>
        <v>285.6</v>
      </c>
      <c r="E587" s="20">
        <f>E588</f>
        <v>285.6</v>
      </c>
      <c r="F587" s="20">
        <f t="shared" si="31"/>
        <v>100</v>
      </c>
    </row>
    <row r="588" spans="1:6" ht="18.75" customHeight="1">
      <c r="A588" s="18" t="s">
        <v>82</v>
      </c>
      <c r="B588" s="19"/>
      <c r="C588" s="19">
        <v>240</v>
      </c>
      <c r="D588" s="20">
        <v>285.6</v>
      </c>
      <c r="E588" s="20">
        <v>285.6</v>
      </c>
      <c r="F588" s="20">
        <f t="shared" si="31"/>
        <v>100</v>
      </c>
    </row>
    <row r="589" spans="1:6" ht="18.75" customHeight="1">
      <c r="A589" s="18" t="s">
        <v>476</v>
      </c>
      <c r="B589" s="30" t="s">
        <v>349</v>
      </c>
      <c r="C589" s="19"/>
      <c r="D589" s="27">
        <f>D596+D590</f>
        <v>9876</v>
      </c>
      <c r="E589" s="27">
        <f>E596+E590</f>
        <v>9876</v>
      </c>
      <c r="F589" s="27">
        <f t="shared" si="31"/>
        <v>100</v>
      </c>
    </row>
    <row r="590" spans="1:6" ht="18.75" customHeight="1">
      <c r="A590" s="32" t="s">
        <v>592</v>
      </c>
      <c r="B590" s="30" t="s">
        <v>593</v>
      </c>
      <c r="C590" s="19"/>
      <c r="D590" s="27">
        <f>D591+D593</f>
        <v>6876</v>
      </c>
      <c r="E590" s="27">
        <f>E591+E593</f>
        <v>6876</v>
      </c>
      <c r="F590" s="27">
        <f t="shared" si="31"/>
        <v>100</v>
      </c>
    </row>
    <row r="591" spans="1:6" ht="18.75" customHeight="1">
      <c r="A591" s="32" t="s">
        <v>59</v>
      </c>
      <c r="B591" s="30"/>
      <c r="C591" s="19">
        <v>200</v>
      </c>
      <c r="D591" s="27">
        <f>D592</f>
        <v>4059.6</v>
      </c>
      <c r="E591" s="27">
        <f>E592</f>
        <v>4059.6</v>
      </c>
      <c r="F591" s="27">
        <f t="shared" si="31"/>
        <v>100</v>
      </c>
    </row>
    <row r="592" spans="1:6" ht="18.75" customHeight="1">
      <c r="A592" s="32" t="s">
        <v>33</v>
      </c>
      <c r="B592" s="30"/>
      <c r="C592" s="19">
        <v>240</v>
      </c>
      <c r="D592" s="27">
        <v>4059.6</v>
      </c>
      <c r="E592" s="27">
        <v>4059.6</v>
      </c>
      <c r="F592" s="27">
        <f t="shared" si="31"/>
        <v>100</v>
      </c>
    </row>
    <row r="593" spans="1:6" ht="24.75" customHeight="1">
      <c r="A593" s="18" t="s">
        <v>62</v>
      </c>
      <c r="B593" s="30"/>
      <c r="C593" s="19">
        <v>600</v>
      </c>
      <c r="D593" s="20">
        <f>D594+D595</f>
        <v>2816.4</v>
      </c>
      <c r="E593" s="20">
        <f>E594+E595</f>
        <v>2816.4</v>
      </c>
      <c r="F593" s="20">
        <f aca="true" t="shared" si="32" ref="F593:F656">E593/D593*100</f>
        <v>100</v>
      </c>
    </row>
    <row r="594" spans="1:6" ht="18.75" customHeight="1">
      <c r="A594" s="18" t="s">
        <v>28</v>
      </c>
      <c r="B594" s="30"/>
      <c r="C594" s="19">
        <v>610</v>
      </c>
      <c r="D594" s="20">
        <v>2712.9</v>
      </c>
      <c r="E594" s="20">
        <v>2712.9</v>
      </c>
      <c r="F594" s="20">
        <f t="shared" si="32"/>
        <v>100</v>
      </c>
    </row>
    <row r="595" spans="1:6" ht="18.75" customHeight="1">
      <c r="A595" s="18" t="s">
        <v>29</v>
      </c>
      <c r="B595" s="30"/>
      <c r="C595" s="19">
        <v>620</v>
      </c>
      <c r="D595" s="20">
        <v>103.5</v>
      </c>
      <c r="E595" s="20">
        <v>103.5</v>
      </c>
      <c r="F595" s="20">
        <f t="shared" si="32"/>
        <v>100</v>
      </c>
    </row>
    <row r="596" spans="1:6" ht="18.75" customHeight="1">
      <c r="A596" s="18" t="s">
        <v>778</v>
      </c>
      <c r="B596" s="30" t="s">
        <v>477</v>
      </c>
      <c r="C596" s="19"/>
      <c r="D596" s="27">
        <f>D597+D601+D599</f>
        <v>3000</v>
      </c>
      <c r="E596" s="27">
        <f>E597+E601+E599</f>
        <v>3000</v>
      </c>
      <c r="F596" s="27">
        <f t="shared" si="32"/>
        <v>100</v>
      </c>
    </row>
    <row r="597" spans="1:6" ht="18.75" customHeight="1">
      <c r="A597" s="18" t="s">
        <v>59</v>
      </c>
      <c r="B597" s="30"/>
      <c r="C597" s="19">
        <v>200</v>
      </c>
      <c r="D597" s="27">
        <f>D598</f>
        <v>172.4</v>
      </c>
      <c r="E597" s="27">
        <f>E598</f>
        <v>172.4</v>
      </c>
      <c r="F597" s="27">
        <f t="shared" si="32"/>
        <v>100</v>
      </c>
    </row>
    <row r="598" spans="1:6" ht="18.75" customHeight="1">
      <c r="A598" s="18" t="s">
        <v>33</v>
      </c>
      <c r="B598" s="30"/>
      <c r="C598" s="19">
        <v>240</v>
      </c>
      <c r="D598" s="27">
        <v>172.4</v>
      </c>
      <c r="E598" s="27">
        <v>172.4</v>
      </c>
      <c r="F598" s="27">
        <f t="shared" si="32"/>
        <v>100</v>
      </c>
    </row>
    <row r="599" spans="1:6" ht="18.75" customHeight="1">
      <c r="A599" s="18" t="s">
        <v>57</v>
      </c>
      <c r="B599" s="30"/>
      <c r="C599" s="19">
        <v>300</v>
      </c>
      <c r="D599" s="27">
        <f>D600</f>
        <v>70</v>
      </c>
      <c r="E599" s="27">
        <f>E600</f>
        <v>70</v>
      </c>
      <c r="F599" s="27">
        <f t="shared" si="32"/>
        <v>100</v>
      </c>
    </row>
    <row r="600" spans="1:6" ht="18.75" customHeight="1">
      <c r="A600" s="18" t="s">
        <v>47</v>
      </c>
      <c r="B600" s="30"/>
      <c r="C600" s="19">
        <v>320</v>
      </c>
      <c r="D600" s="27">
        <v>70</v>
      </c>
      <c r="E600" s="27">
        <v>70</v>
      </c>
      <c r="F600" s="27">
        <f t="shared" si="32"/>
        <v>100</v>
      </c>
    </row>
    <row r="601" spans="1:6" ht="18.75" customHeight="1">
      <c r="A601" s="18" t="s">
        <v>62</v>
      </c>
      <c r="B601" s="30"/>
      <c r="C601" s="19">
        <v>600</v>
      </c>
      <c r="D601" s="20">
        <f>D602+D603</f>
        <v>2757.6</v>
      </c>
      <c r="E601" s="20">
        <f>E602+E603</f>
        <v>2757.6</v>
      </c>
      <c r="F601" s="20">
        <f t="shared" si="32"/>
        <v>100</v>
      </c>
    </row>
    <row r="602" spans="1:6" ht="18.75" customHeight="1">
      <c r="A602" s="18" t="s">
        <v>28</v>
      </c>
      <c r="B602" s="30"/>
      <c r="C602" s="19">
        <v>610</v>
      </c>
      <c r="D602" s="20">
        <v>2588.5</v>
      </c>
      <c r="E602" s="20">
        <v>2588.5</v>
      </c>
      <c r="F602" s="20">
        <f t="shared" si="32"/>
        <v>100</v>
      </c>
    </row>
    <row r="603" spans="1:6" ht="18.75" customHeight="1">
      <c r="A603" s="18" t="s">
        <v>29</v>
      </c>
      <c r="B603" s="30"/>
      <c r="C603" s="19">
        <v>620</v>
      </c>
      <c r="D603" s="20">
        <v>169.1</v>
      </c>
      <c r="E603" s="20">
        <v>169.1</v>
      </c>
      <c r="F603" s="20">
        <f t="shared" si="32"/>
        <v>100</v>
      </c>
    </row>
    <row r="604" spans="1:6" ht="36" customHeight="1">
      <c r="A604" s="18" t="s">
        <v>463</v>
      </c>
      <c r="B604" s="30" t="s">
        <v>15</v>
      </c>
      <c r="C604" s="19"/>
      <c r="D604" s="27">
        <f>D605+D608+D615+D611</f>
        <v>5764.999999999999</v>
      </c>
      <c r="E604" s="27">
        <f>E605+E608+E615+E611</f>
        <v>5735.699999999999</v>
      </c>
      <c r="F604" s="27">
        <f t="shared" si="32"/>
        <v>99.49176062445794</v>
      </c>
    </row>
    <row r="605" spans="1:6" ht="18.75" customHeight="1">
      <c r="A605" s="18" t="s">
        <v>27</v>
      </c>
      <c r="B605" s="19" t="s">
        <v>577</v>
      </c>
      <c r="C605" s="19"/>
      <c r="D605" s="20">
        <f>D606</f>
        <v>72</v>
      </c>
      <c r="E605" s="20">
        <f>E606</f>
        <v>72</v>
      </c>
      <c r="F605" s="20">
        <f t="shared" si="32"/>
        <v>100</v>
      </c>
    </row>
    <row r="606" spans="1:6" ht="25.5" customHeight="1">
      <c r="A606" s="18" t="s">
        <v>62</v>
      </c>
      <c r="B606" s="19"/>
      <c r="C606" s="19">
        <v>600</v>
      </c>
      <c r="D606" s="20">
        <f>D607</f>
        <v>72</v>
      </c>
      <c r="E606" s="20">
        <f>E607</f>
        <v>72</v>
      </c>
      <c r="F606" s="20">
        <f t="shared" si="32"/>
        <v>100</v>
      </c>
    </row>
    <row r="607" spans="1:6" ht="18.75" customHeight="1">
      <c r="A607" s="18" t="s">
        <v>28</v>
      </c>
      <c r="B607" s="19"/>
      <c r="C607" s="19">
        <v>610</v>
      </c>
      <c r="D607" s="20">
        <v>72</v>
      </c>
      <c r="E607" s="20">
        <v>72</v>
      </c>
      <c r="F607" s="20">
        <f t="shared" si="32"/>
        <v>100</v>
      </c>
    </row>
    <row r="608" spans="1:6" ht="35.25" customHeight="1">
      <c r="A608" s="18" t="s">
        <v>464</v>
      </c>
      <c r="B608" s="30" t="s">
        <v>472</v>
      </c>
      <c r="C608" s="19"/>
      <c r="D608" s="27">
        <f>D609</f>
        <v>2761.1</v>
      </c>
      <c r="E608" s="27">
        <f>E609</f>
        <v>2732.1</v>
      </c>
      <c r="F608" s="27">
        <f t="shared" si="32"/>
        <v>98.94969396255115</v>
      </c>
    </row>
    <row r="609" spans="1:6" ht="24.75" customHeight="1">
      <c r="A609" s="18" t="s">
        <v>62</v>
      </c>
      <c r="B609" s="30"/>
      <c r="C609" s="19">
        <v>600</v>
      </c>
      <c r="D609" s="27">
        <f>D610</f>
        <v>2761.1</v>
      </c>
      <c r="E609" s="27">
        <f>E610</f>
        <v>2732.1</v>
      </c>
      <c r="F609" s="27">
        <f t="shared" si="32"/>
        <v>98.94969396255115</v>
      </c>
    </row>
    <row r="610" spans="1:6" ht="18.75" customHeight="1">
      <c r="A610" s="18" t="s">
        <v>28</v>
      </c>
      <c r="B610" s="30"/>
      <c r="C610" s="19">
        <v>610</v>
      </c>
      <c r="D610" s="27">
        <v>2761.1</v>
      </c>
      <c r="E610" s="27">
        <v>2732.1</v>
      </c>
      <c r="F610" s="27">
        <f t="shared" si="32"/>
        <v>98.94969396255115</v>
      </c>
    </row>
    <row r="611" spans="1:6" ht="32.25" customHeight="1">
      <c r="A611" s="31" t="s">
        <v>721</v>
      </c>
      <c r="B611" s="19" t="s">
        <v>708</v>
      </c>
      <c r="C611" s="19"/>
      <c r="D611" s="20">
        <f>D612</f>
        <v>297.2</v>
      </c>
      <c r="E611" s="20">
        <f>E612</f>
        <v>296.9</v>
      </c>
      <c r="F611" s="20">
        <f t="shared" si="32"/>
        <v>99.89905787348586</v>
      </c>
    </row>
    <row r="612" spans="1:6" ht="25.5" customHeight="1">
      <c r="A612" s="18" t="s">
        <v>62</v>
      </c>
      <c r="B612" s="19"/>
      <c r="C612" s="19">
        <v>600</v>
      </c>
      <c r="D612" s="20">
        <f>D613+D614</f>
        <v>297.2</v>
      </c>
      <c r="E612" s="20">
        <f>E613+E614</f>
        <v>296.9</v>
      </c>
      <c r="F612" s="20">
        <f t="shared" si="32"/>
        <v>99.89905787348586</v>
      </c>
    </row>
    <row r="613" spans="1:6" ht="18.75" customHeight="1">
      <c r="A613" s="18" t="s">
        <v>28</v>
      </c>
      <c r="B613" s="19"/>
      <c r="C613" s="19">
        <v>610</v>
      </c>
      <c r="D613" s="20">
        <v>182.9</v>
      </c>
      <c r="E613" s="20">
        <v>182.9</v>
      </c>
      <c r="F613" s="20">
        <f t="shared" si="32"/>
        <v>100</v>
      </c>
    </row>
    <row r="614" spans="1:6" ht="18.75" customHeight="1">
      <c r="A614" s="18" t="s">
        <v>29</v>
      </c>
      <c r="B614" s="19"/>
      <c r="C614" s="19">
        <v>620</v>
      </c>
      <c r="D614" s="20">
        <v>114.3</v>
      </c>
      <c r="E614" s="20">
        <v>114</v>
      </c>
      <c r="F614" s="20">
        <f t="shared" si="32"/>
        <v>99.73753280839895</v>
      </c>
    </row>
    <row r="615" spans="1:6" ht="50.25" customHeight="1">
      <c r="A615" s="31" t="s">
        <v>723</v>
      </c>
      <c r="B615" s="19" t="s">
        <v>669</v>
      </c>
      <c r="C615" s="26"/>
      <c r="D615" s="20">
        <f>D616</f>
        <v>2634.7</v>
      </c>
      <c r="E615" s="20">
        <f>E616</f>
        <v>2634.7</v>
      </c>
      <c r="F615" s="20">
        <f t="shared" si="32"/>
        <v>100</v>
      </c>
    </row>
    <row r="616" spans="1:6" ht="25.5" customHeight="1">
      <c r="A616" s="18" t="s">
        <v>62</v>
      </c>
      <c r="B616" s="19"/>
      <c r="C616" s="26" t="s">
        <v>421</v>
      </c>
      <c r="D616" s="20">
        <f>D617</f>
        <v>2634.7</v>
      </c>
      <c r="E616" s="20">
        <f>E617</f>
        <v>2634.7</v>
      </c>
      <c r="F616" s="20">
        <f t="shared" si="32"/>
        <v>100</v>
      </c>
    </row>
    <row r="617" spans="1:6" ht="18.75" customHeight="1">
      <c r="A617" s="18" t="s">
        <v>28</v>
      </c>
      <c r="B617" s="19"/>
      <c r="C617" s="26" t="s">
        <v>42</v>
      </c>
      <c r="D617" s="20">
        <v>2634.7</v>
      </c>
      <c r="E617" s="20">
        <v>2634.7</v>
      </c>
      <c r="F617" s="20">
        <f t="shared" si="32"/>
        <v>100</v>
      </c>
    </row>
    <row r="618" spans="1:6" ht="18.75" customHeight="1">
      <c r="A618" s="18" t="s">
        <v>398</v>
      </c>
      <c r="B618" s="19" t="s">
        <v>503</v>
      </c>
      <c r="C618" s="19"/>
      <c r="D618" s="20">
        <f>D619+D622+D625+D628+D631+D634+D637</f>
        <v>4913.299999999999</v>
      </c>
      <c r="E618" s="20">
        <f>E619+E622+E625+E628+E631+E634+E637</f>
        <v>4854.099999999999</v>
      </c>
      <c r="F618" s="20">
        <f t="shared" si="32"/>
        <v>98.79510715812184</v>
      </c>
    </row>
    <row r="619" spans="1:6" ht="18.75" customHeight="1">
      <c r="A619" s="18" t="s">
        <v>561</v>
      </c>
      <c r="B619" s="19" t="s">
        <v>568</v>
      </c>
      <c r="C619" s="19"/>
      <c r="D619" s="20">
        <f>D620</f>
        <v>608</v>
      </c>
      <c r="E619" s="20">
        <f>E620</f>
        <v>584</v>
      </c>
      <c r="F619" s="20">
        <f t="shared" si="32"/>
        <v>96.05263157894737</v>
      </c>
    </row>
    <row r="620" spans="1:6" ht="18.75" customHeight="1">
      <c r="A620" s="18" t="s">
        <v>57</v>
      </c>
      <c r="B620" s="19"/>
      <c r="C620" s="19">
        <v>300</v>
      </c>
      <c r="D620" s="20">
        <f>D621</f>
        <v>608</v>
      </c>
      <c r="E620" s="20">
        <f>E621</f>
        <v>584</v>
      </c>
      <c r="F620" s="20">
        <f t="shared" si="32"/>
        <v>96.05263157894737</v>
      </c>
    </row>
    <row r="621" spans="1:6" ht="18.75" customHeight="1">
      <c r="A621" s="18" t="s">
        <v>50</v>
      </c>
      <c r="B621" s="19"/>
      <c r="C621" s="19">
        <v>310</v>
      </c>
      <c r="D621" s="20">
        <v>608</v>
      </c>
      <c r="E621" s="20">
        <v>584</v>
      </c>
      <c r="F621" s="20">
        <f t="shared" si="32"/>
        <v>96.05263157894737</v>
      </c>
    </row>
    <row r="622" spans="1:6" ht="18.75" customHeight="1">
      <c r="A622" s="18" t="s">
        <v>562</v>
      </c>
      <c r="B622" s="19" t="s">
        <v>569</v>
      </c>
      <c r="C622" s="19"/>
      <c r="D622" s="20">
        <f>D623</f>
        <v>330</v>
      </c>
      <c r="E622" s="20">
        <f>E623</f>
        <v>318</v>
      </c>
      <c r="F622" s="20">
        <f t="shared" si="32"/>
        <v>96.36363636363636</v>
      </c>
    </row>
    <row r="623" spans="1:6" ht="18.75" customHeight="1">
      <c r="A623" s="18" t="s">
        <v>57</v>
      </c>
      <c r="B623" s="19"/>
      <c r="C623" s="19">
        <v>300</v>
      </c>
      <c r="D623" s="20">
        <f>D624</f>
        <v>330</v>
      </c>
      <c r="E623" s="20">
        <f>E624</f>
        <v>318</v>
      </c>
      <c r="F623" s="20">
        <f t="shared" si="32"/>
        <v>96.36363636363636</v>
      </c>
    </row>
    <row r="624" spans="1:6" ht="18.75" customHeight="1">
      <c r="A624" s="18" t="s">
        <v>50</v>
      </c>
      <c r="B624" s="19"/>
      <c r="C624" s="19">
        <v>310</v>
      </c>
      <c r="D624" s="20">
        <v>330</v>
      </c>
      <c r="E624" s="20">
        <v>318</v>
      </c>
      <c r="F624" s="20">
        <f t="shared" si="32"/>
        <v>96.36363636363636</v>
      </c>
    </row>
    <row r="625" spans="1:6" ht="24" customHeight="1">
      <c r="A625" s="18" t="s">
        <v>563</v>
      </c>
      <c r="B625" s="19" t="s">
        <v>570</v>
      </c>
      <c r="C625" s="19"/>
      <c r="D625" s="20">
        <f>D626</f>
        <v>1100</v>
      </c>
      <c r="E625" s="20">
        <f>E626</f>
        <v>1095</v>
      </c>
      <c r="F625" s="20">
        <f t="shared" si="32"/>
        <v>99.54545454545455</v>
      </c>
    </row>
    <row r="626" spans="1:6" ht="18.75" customHeight="1">
      <c r="A626" s="18" t="s">
        <v>57</v>
      </c>
      <c r="B626" s="19"/>
      <c r="C626" s="19">
        <v>300</v>
      </c>
      <c r="D626" s="20">
        <f>D627</f>
        <v>1100</v>
      </c>
      <c r="E626" s="20">
        <f>E627</f>
        <v>1095</v>
      </c>
      <c r="F626" s="20">
        <f t="shared" si="32"/>
        <v>99.54545454545455</v>
      </c>
    </row>
    <row r="627" spans="1:6" ht="18.75" customHeight="1">
      <c r="A627" s="18" t="s">
        <v>50</v>
      </c>
      <c r="B627" s="19"/>
      <c r="C627" s="19">
        <v>310</v>
      </c>
      <c r="D627" s="20">
        <v>1100</v>
      </c>
      <c r="E627" s="20">
        <v>1095</v>
      </c>
      <c r="F627" s="20">
        <f t="shared" si="32"/>
        <v>99.54545454545455</v>
      </c>
    </row>
    <row r="628" spans="1:6" ht="57" customHeight="1">
      <c r="A628" s="32" t="s">
        <v>564</v>
      </c>
      <c r="B628" s="19" t="s">
        <v>571</v>
      </c>
      <c r="C628" s="19"/>
      <c r="D628" s="20">
        <f>D629</f>
        <v>55.2</v>
      </c>
      <c r="E628" s="20">
        <f>E629</f>
        <v>55.2</v>
      </c>
      <c r="F628" s="20">
        <f t="shared" si="32"/>
        <v>100</v>
      </c>
    </row>
    <row r="629" spans="1:6" ht="18.75" customHeight="1">
      <c r="A629" s="18" t="s">
        <v>57</v>
      </c>
      <c r="B629" s="19"/>
      <c r="C629" s="19">
        <v>300</v>
      </c>
      <c r="D629" s="20">
        <f>D630</f>
        <v>55.2</v>
      </c>
      <c r="E629" s="20">
        <f>E630</f>
        <v>55.2</v>
      </c>
      <c r="F629" s="20">
        <f t="shared" si="32"/>
        <v>100</v>
      </c>
    </row>
    <row r="630" spans="1:6" ht="18.75" customHeight="1">
      <c r="A630" s="18" t="s">
        <v>50</v>
      </c>
      <c r="B630" s="19"/>
      <c r="C630" s="19">
        <v>310</v>
      </c>
      <c r="D630" s="20">
        <v>55.2</v>
      </c>
      <c r="E630" s="20">
        <v>55.2</v>
      </c>
      <c r="F630" s="20">
        <f t="shared" si="32"/>
        <v>100</v>
      </c>
    </row>
    <row r="631" spans="1:6" ht="36" customHeight="1">
      <c r="A631" s="18" t="s">
        <v>565</v>
      </c>
      <c r="B631" s="19" t="s">
        <v>572</v>
      </c>
      <c r="C631" s="19"/>
      <c r="D631" s="20">
        <f>D632</f>
        <v>1612.2</v>
      </c>
      <c r="E631" s="20">
        <f>E632</f>
        <v>1612.2</v>
      </c>
      <c r="F631" s="20">
        <f t="shared" si="32"/>
        <v>100</v>
      </c>
    </row>
    <row r="632" spans="1:6" ht="18.75" customHeight="1">
      <c r="A632" s="18" t="s">
        <v>57</v>
      </c>
      <c r="B632" s="19"/>
      <c r="C632" s="19">
        <v>300</v>
      </c>
      <c r="D632" s="20">
        <f>D633</f>
        <v>1612.2</v>
      </c>
      <c r="E632" s="20">
        <f>E633</f>
        <v>1612.2</v>
      </c>
      <c r="F632" s="20">
        <f t="shared" si="32"/>
        <v>100</v>
      </c>
    </row>
    <row r="633" spans="1:6" ht="18.75" customHeight="1">
      <c r="A633" s="18" t="s">
        <v>50</v>
      </c>
      <c r="B633" s="19"/>
      <c r="C633" s="19">
        <v>310</v>
      </c>
      <c r="D633" s="20">
        <v>1612.2</v>
      </c>
      <c r="E633" s="20">
        <v>1612.2</v>
      </c>
      <c r="F633" s="20">
        <f t="shared" si="32"/>
        <v>100</v>
      </c>
    </row>
    <row r="634" spans="1:6" ht="29.25" customHeight="1">
      <c r="A634" s="18" t="s">
        <v>566</v>
      </c>
      <c r="B634" s="19" t="s">
        <v>573</v>
      </c>
      <c r="C634" s="19"/>
      <c r="D634" s="20">
        <f>D635</f>
        <v>1040</v>
      </c>
      <c r="E634" s="20">
        <f>E635</f>
        <v>1026.4</v>
      </c>
      <c r="F634" s="20">
        <f t="shared" si="32"/>
        <v>98.69230769230771</v>
      </c>
    </row>
    <row r="635" spans="1:6" ht="18.75" customHeight="1">
      <c r="A635" s="18" t="s">
        <v>57</v>
      </c>
      <c r="B635" s="19"/>
      <c r="C635" s="19">
        <v>300</v>
      </c>
      <c r="D635" s="20">
        <f>D636</f>
        <v>1040</v>
      </c>
      <c r="E635" s="20">
        <f>E636</f>
        <v>1026.4</v>
      </c>
      <c r="F635" s="20">
        <f t="shared" si="32"/>
        <v>98.69230769230771</v>
      </c>
    </row>
    <row r="636" spans="1:6" ht="18.75" customHeight="1">
      <c r="A636" s="18" t="s">
        <v>50</v>
      </c>
      <c r="B636" s="19"/>
      <c r="C636" s="19">
        <v>310</v>
      </c>
      <c r="D636" s="20">
        <v>1040</v>
      </c>
      <c r="E636" s="20">
        <v>1026.4</v>
      </c>
      <c r="F636" s="20">
        <f t="shared" si="32"/>
        <v>98.69230769230771</v>
      </c>
    </row>
    <row r="637" spans="1:6" ht="25.5" customHeight="1">
      <c r="A637" s="18" t="s">
        <v>567</v>
      </c>
      <c r="B637" s="19" t="s">
        <v>574</v>
      </c>
      <c r="C637" s="19"/>
      <c r="D637" s="20">
        <f>D638</f>
        <v>167.9</v>
      </c>
      <c r="E637" s="20">
        <f>E638</f>
        <v>163.3</v>
      </c>
      <c r="F637" s="20">
        <f t="shared" si="32"/>
        <v>97.26027397260275</v>
      </c>
    </row>
    <row r="638" spans="1:6" ht="18.75" customHeight="1">
      <c r="A638" s="18" t="s">
        <v>57</v>
      </c>
      <c r="B638" s="19"/>
      <c r="C638" s="19">
        <v>300</v>
      </c>
      <c r="D638" s="20">
        <f>D639</f>
        <v>167.9</v>
      </c>
      <c r="E638" s="20">
        <f>E639</f>
        <v>163.3</v>
      </c>
      <c r="F638" s="20">
        <f t="shared" si="32"/>
        <v>97.26027397260275</v>
      </c>
    </row>
    <row r="639" spans="1:6" ht="18.75" customHeight="1">
      <c r="A639" s="18" t="s">
        <v>50</v>
      </c>
      <c r="B639" s="19"/>
      <c r="C639" s="19">
        <v>310</v>
      </c>
      <c r="D639" s="20">
        <v>167.9</v>
      </c>
      <c r="E639" s="20">
        <v>163.3</v>
      </c>
      <c r="F639" s="20">
        <f t="shared" si="32"/>
        <v>97.26027397260275</v>
      </c>
    </row>
    <row r="640" spans="1:6" ht="18.75" customHeight="1">
      <c r="A640" s="18" t="s">
        <v>304</v>
      </c>
      <c r="B640" s="19" t="s">
        <v>504</v>
      </c>
      <c r="C640" s="19"/>
      <c r="D640" s="20">
        <f>D641+D646</f>
        <v>3097.2</v>
      </c>
      <c r="E640" s="20">
        <f>E641+E646</f>
        <v>2910.7</v>
      </c>
      <c r="F640" s="20">
        <f t="shared" si="32"/>
        <v>93.97843213224849</v>
      </c>
    </row>
    <row r="641" spans="1:6" ht="18.75" customHeight="1">
      <c r="A641" s="18" t="s">
        <v>48</v>
      </c>
      <c r="B641" s="19" t="s">
        <v>505</v>
      </c>
      <c r="C641" s="19"/>
      <c r="D641" s="20">
        <f>D642+D644</f>
        <v>154</v>
      </c>
      <c r="E641" s="20">
        <f>E642+E644</f>
        <v>43</v>
      </c>
      <c r="F641" s="20">
        <f t="shared" si="32"/>
        <v>27.92207792207792</v>
      </c>
    </row>
    <row r="642" spans="1:6" ht="18.75" customHeight="1">
      <c r="A642" s="18" t="s">
        <v>57</v>
      </c>
      <c r="B642" s="19"/>
      <c r="C642" s="19">
        <v>300</v>
      </c>
      <c r="D642" s="20">
        <f>D643</f>
        <v>152</v>
      </c>
      <c r="E642" s="20">
        <f>E643</f>
        <v>43</v>
      </c>
      <c r="F642" s="20">
        <f t="shared" si="32"/>
        <v>28.289473684210524</v>
      </c>
    </row>
    <row r="643" spans="1:6" ht="18.75" customHeight="1">
      <c r="A643" s="18" t="s">
        <v>47</v>
      </c>
      <c r="B643" s="19"/>
      <c r="C643" s="19" t="s">
        <v>97</v>
      </c>
      <c r="D643" s="20">
        <v>152</v>
      </c>
      <c r="E643" s="20">
        <v>43</v>
      </c>
      <c r="F643" s="20">
        <f t="shared" si="32"/>
        <v>28.289473684210524</v>
      </c>
    </row>
    <row r="644" spans="1:6" ht="18.75" customHeight="1">
      <c r="A644" s="18" t="s">
        <v>60</v>
      </c>
      <c r="B644" s="19"/>
      <c r="C644" s="19">
        <v>800</v>
      </c>
      <c r="D644" s="20">
        <f>D645</f>
        <v>2</v>
      </c>
      <c r="E644" s="20">
        <f>E645</f>
        <v>0</v>
      </c>
      <c r="F644" s="20">
        <f t="shared" si="32"/>
        <v>0</v>
      </c>
    </row>
    <row r="645" spans="1:6" ht="18.75" customHeight="1">
      <c r="A645" s="18" t="s">
        <v>85</v>
      </c>
      <c r="B645" s="19"/>
      <c r="C645" s="19" t="s">
        <v>87</v>
      </c>
      <c r="D645" s="20">
        <v>2</v>
      </c>
      <c r="E645" s="20">
        <v>0</v>
      </c>
      <c r="F645" s="20">
        <f t="shared" si="32"/>
        <v>0</v>
      </c>
    </row>
    <row r="646" spans="1:6" ht="27.75" customHeight="1">
      <c r="A646" s="18" t="s">
        <v>576</v>
      </c>
      <c r="B646" s="19" t="s">
        <v>575</v>
      </c>
      <c r="C646" s="19"/>
      <c r="D646" s="20">
        <f>D647</f>
        <v>2943.2</v>
      </c>
      <c r="E646" s="20">
        <f>E647</f>
        <v>2867.7</v>
      </c>
      <c r="F646" s="20">
        <f t="shared" si="32"/>
        <v>97.43476488176135</v>
      </c>
    </row>
    <row r="647" spans="1:6" ht="18.75" customHeight="1">
      <c r="A647" s="18" t="s">
        <v>57</v>
      </c>
      <c r="B647" s="19"/>
      <c r="C647" s="19">
        <v>300</v>
      </c>
      <c r="D647" s="20">
        <f>D648</f>
        <v>2943.2</v>
      </c>
      <c r="E647" s="20">
        <f>E648</f>
        <v>2867.7</v>
      </c>
      <c r="F647" s="20">
        <f t="shared" si="32"/>
        <v>97.43476488176135</v>
      </c>
    </row>
    <row r="648" spans="1:6" ht="18.75" customHeight="1">
      <c r="A648" s="18" t="s">
        <v>50</v>
      </c>
      <c r="B648" s="19"/>
      <c r="C648" s="19">
        <v>310</v>
      </c>
      <c r="D648" s="20">
        <v>2943.2</v>
      </c>
      <c r="E648" s="20">
        <v>2867.7</v>
      </c>
      <c r="F648" s="20">
        <f t="shared" si="32"/>
        <v>97.43476488176135</v>
      </c>
    </row>
    <row r="649" spans="1:6" ht="18.75" customHeight="1">
      <c r="A649" s="18" t="s">
        <v>404</v>
      </c>
      <c r="B649" s="19" t="s">
        <v>407</v>
      </c>
      <c r="C649" s="19"/>
      <c r="D649" s="20">
        <f>D650+D694</f>
        <v>314428.89999999997</v>
      </c>
      <c r="E649" s="20">
        <f>E650+E694</f>
        <v>305245.19999999995</v>
      </c>
      <c r="F649" s="20">
        <f t="shared" si="32"/>
        <v>97.07924430610545</v>
      </c>
    </row>
    <row r="650" spans="1:6" ht="25.5" customHeight="1">
      <c r="A650" s="18" t="s">
        <v>405</v>
      </c>
      <c r="B650" s="19" t="s">
        <v>408</v>
      </c>
      <c r="C650" s="19"/>
      <c r="D650" s="20">
        <f>D651+D654+D663+D666+D669+D672+D675+D678+D683+D686+D689</f>
        <v>137624.89999999997</v>
      </c>
      <c r="E650" s="20">
        <f>E651+E654+E663+E666+E669+E672+E675+E678+E683+E686+E689</f>
        <v>132039.49999999997</v>
      </c>
      <c r="F650" s="20">
        <f t="shared" si="32"/>
        <v>95.94157743257216</v>
      </c>
    </row>
    <row r="651" spans="1:6" ht="18.75" customHeight="1">
      <c r="A651" s="18" t="s">
        <v>406</v>
      </c>
      <c r="B651" s="19" t="s">
        <v>409</v>
      </c>
      <c r="C651" s="26"/>
      <c r="D651" s="20">
        <f>D652</f>
        <v>2105.9</v>
      </c>
      <c r="E651" s="20">
        <f>E652</f>
        <v>2105.8</v>
      </c>
      <c r="F651" s="20">
        <f t="shared" si="32"/>
        <v>99.99525143644048</v>
      </c>
    </row>
    <row r="652" spans="1:6" ht="39" customHeight="1">
      <c r="A652" s="18" t="s">
        <v>58</v>
      </c>
      <c r="B652" s="19"/>
      <c r="C652" s="26" t="s">
        <v>79</v>
      </c>
      <c r="D652" s="20">
        <f>D653</f>
        <v>2105.9</v>
      </c>
      <c r="E652" s="20">
        <f>E653</f>
        <v>2105.8</v>
      </c>
      <c r="F652" s="20">
        <f t="shared" si="32"/>
        <v>99.99525143644048</v>
      </c>
    </row>
    <row r="653" spans="1:6" ht="18.75" customHeight="1">
      <c r="A653" s="18" t="s">
        <v>39</v>
      </c>
      <c r="B653" s="19"/>
      <c r="C653" s="19" t="s">
        <v>86</v>
      </c>
      <c r="D653" s="20">
        <v>2105.9</v>
      </c>
      <c r="E653" s="20">
        <v>2105.8</v>
      </c>
      <c r="F653" s="20">
        <f t="shared" si="32"/>
        <v>99.99525143644048</v>
      </c>
    </row>
    <row r="654" spans="1:6" ht="18.75" customHeight="1">
      <c r="A654" s="18" t="s">
        <v>38</v>
      </c>
      <c r="B654" s="19" t="s">
        <v>410</v>
      </c>
      <c r="C654" s="19"/>
      <c r="D654" s="20">
        <f>D655+D657+D659+D661</f>
        <v>118278</v>
      </c>
      <c r="E654" s="20">
        <f>E655+E657+E659+E661</f>
        <v>113627.59999999999</v>
      </c>
      <c r="F654" s="20">
        <f t="shared" si="32"/>
        <v>96.06824599671958</v>
      </c>
    </row>
    <row r="655" spans="1:6" ht="37.5" customHeight="1">
      <c r="A655" s="18" t="s">
        <v>58</v>
      </c>
      <c r="B655" s="19"/>
      <c r="C655" s="19">
        <v>100</v>
      </c>
      <c r="D655" s="20">
        <f>D656</f>
        <v>112825.6</v>
      </c>
      <c r="E655" s="20">
        <f>E656</f>
        <v>109176</v>
      </c>
      <c r="F655" s="20">
        <f t="shared" si="32"/>
        <v>96.76527312950252</v>
      </c>
    </row>
    <row r="656" spans="1:6" ht="18.75" customHeight="1">
      <c r="A656" s="18" t="s">
        <v>39</v>
      </c>
      <c r="B656" s="19"/>
      <c r="C656" s="19" t="s">
        <v>86</v>
      </c>
      <c r="D656" s="20">
        <v>112825.6</v>
      </c>
      <c r="E656" s="20">
        <v>109176</v>
      </c>
      <c r="F656" s="20">
        <f t="shared" si="32"/>
        <v>96.76527312950252</v>
      </c>
    </row>
    <row r="657" spans="1:6" ht="18.75" customHeight="1">
      <c r="A657" s="18" t="s">
        <v>59</v>
      </c>
      <c r="B657" s="19"/>
      <c r="C657" s="19">
        <v>200</v>
      </c>
      <c r="D657" s="20">
        <f>D658</f>
        <v>5204.5</v>
      </c>
      <c r="E657" s="20">
        <f>E658</f>
        <v>4203.7</v>
      </c>
      <c r="F657" s="20">
        <f aca="true" t="shared" si="33" ref="F657:F720">E657/D657*100</f>
        <v>80.77048707848977</v>
      </c>
    </row>
    <row r="658" spans="1:6" ht="18.75" customHeight="1">
      <c r="A658" s="18" t="s">
        <v>82</v>
      </c>
      <c r="B658" s="19"/>
      <c r="C658" s="19" t="s">
        <v>45</v>
      </c>
      <c r="D658" s="20">
        <v>5204.5</v>
      </c>
      <c r="E658" s="20">
        <v>4203.7</v>
      </c>
      <c r="F658" s="20">
        <f t="shared" si="33"/>
        <v>80.77048707848977</v>
      </c>
    </row>
    <row r="659" spans="1:6" ht="18.75" customHeight="1">
      <c r="A659" s="18" t="s">
        <v>57</v>
      </c>
      <c r="B659" s="19"/>
      <c r="C659" s="19">
        <v>300</v>
      </c>
      <c r="D659" s="20">
        <f>D660</f>
        <v>230.7</v>
      </c>
      <c r="E659" s="20">
        <f>E660</f>
        <v>230.7</v>
      </c>
      <c r="F659" s="20">
        <f t="shared" si="33"/>
        <v>100</v>
      </c>
    </row>
    <row r="660" spans="1:6" ht="18.75" customHeight="1">
      <c r="A660" s="18" t="s">
        <v>47</v>
      </c>
      <c r="B660" s="19"/>
      <c r="C660" s="19">
        <v>320</v>
      </c>
      <c r="D660" s="20">
        <v>230.7</v>
      </c>
      <c r="E660" s="20">
        <v>230.7</v>
      </c>
      <c r="F660" s="20">
        <f t="shared" si="33"/>
        <v>100</v>
      </c>
    </row>
    <row r="661" spans="1:6" ht="18.75" customHeight="1">
      <c r="A661" s="18" t="s">
        <v>60</v>
      </c>
      <c r="B661" s="19"/>
      <c r="C661" s="19">
        <v>800</v>
      </c>
      <c r="D661" s="20">
        <f>D662</f>
        <v>17.2</v>
      </c>
      <c r="E661" s="20">
        <f>E662</f>
        <v>17.2</v>
      </c>
      <c r="F661" s="20">
        <f t="shared" si="33"/>
        <v>100</v>
      </c>
    </row>
    <row r="662" spans="1:6" ht="18.75" customHeight="1">
      <c r="A662" s="18" t="s">
        <v>85</v>
      </c>
      <c r="B662" s="19"/>
      <c r="C662" s="19" t="s">
        <v>87</v>
      </c>
      <c r="D662" s="20">
        <v>17.2</v>
      </c>
      <c r="E662" s="20">
        <v>17.2</v>
      </c>
      <c r="F662" s="20">
        <f t="shared" si="33"/>
        <v>100</v>
      </c>
    </row>
    <row r="663" spans="1:6" ht="40.5" customHeight="1">
      <c r="A663" s="18" t="s">
        <v>46</v>
      </c>
      <c r="B663" s="19" t="s">
        <v>4</v>
      </c>
      <c r="C663" s="19"/>
      <c r="D663" s="20">
        <f>D664</f>
        <v>4500</v>
      </c>
      <c r="E663" s="20">
        <f>E664</f>
        <v>4413.2</v>
      </c>
      <c r="F663" s="20">
        <f t="shared" si="33"/>
        <v>98.07111111111111</v>
      </c>
    </row>
    <row r="664" spans="1:6" ht="18.75" customHeight="1">
      <c r="A664" s="18" t="s">
        <v>57</v>
      </c>
      <c r="B664" s="19"/>
      <c r="C664" s="19">
        <v>300</v>
      </c>
      <c r="D664" s="20">
        <f>D665</f>
        <v>4500</v>
      </c>
      <c r="E664" s="20">
        <f>E665</f>
        <v>4413.2</v>
      </c>
      <c r="F664" s="20">
        <f t="shared" si="33"/>
        <v>98.07111111111111</v>
      </c>
    </row>
    <row r="665" spans="1:6" ht="18.75" customHeight="1">
      <c r="A665" s="18" t="s">
        <v>47</v>
      </c>
      <c r="B665" s="19"/>
      <c r="C665" s="19" t="s">
        <v>97</v>
      </c>
      <c r="D665" s="20">
        <v>4500</v>
      </c>
      <c r="E665" s="20">
        <v>4413.2</v>
      </c>
      <c r="F665" s="20">
        <f t="shared" si="33"/>
        <v>98.07111111111111</v>
      </c>
    </row>
    <row r="666" spans="1:6" ht="18.75" customHeight="1">
      <c r="A666" s="18" t="s">
        <v>2</v>
      </c>
      <c r="B666" s="19" t="s">
        <v>3</v>
      </c>
      <c r="C666" s="19"/>
      <c r="D666" s="20">
        <f>D667</f>
        <v>113.9</v>
      </c>
      <c r="E666" s="20">
        <f>E667</f>
        <v>113.8</v>
      </c>
      <c r="F666" s="20">
        <f t="shared" si="33"/>
        <v>99.91220368744513</v>
      </c>
    </row>
    <row r="667" spans="1:6" ht="18.75" customHeight="1">
      <c r="A667" s="18" t="s">
        <v>59</v>
      </c>
      <c r="B667" s="19"/>
      <c r="C667" s="19">
        <v>200</v>
      </c>
      <c r="D667" s="20">
        <f>D668</f>
        <v>113.9</v>
      </c>
      <c r="E667" s="20">
        <f>E668</f>
        <v>113.8</v>
      </c>
      <c r="F667" s="20">
        <f t="shared" si="33"/>
        <v>99.91220368744513</v>
      </c>
    </row>
    <row r="668" spans="1:6" ht="18.75" customHeight="1">
      <c r="A668" s="18" t="s">
        <v>82</v>
      </c>
      <c r="B668" s="19"/>
      <c r="C668" s="19">
        <v>240</v>
      </c>
      <c r="D668" s="20">
        <v>113.9</v>
      </c>
      <c r="E668" s="20">
        <v>113.8</v>
      </c>
      <c r="F668" s="20">
        <f t="shared" si="33"/>
        <v>99.91220368744513</v>
      </c>
    </row>
    <row r="669" spans="1:6" ht="56.25" customHeight="1">
      <c r="A669" s="32" t="s">
        <v>709</v>
      </c>
      <c r="B669" s="19" t="s">
        <v>710</v>
      </c>
      <c r="C669" s="19"/>
      <c r="D669" s="20">
        <f>D670</f>
        <v>67.5</v>
      </c>
      <c r="E669" s="20">
        <f>E670</f>
        <v>67.5</v>
      </c>
      <c r="F669" s="20">
        <f t="shared" si="33"/>
        <v>100</v>
      </c>
    </row>
    <row r="670" spans="1:6" ht="18.75" customHeight="1">
      <c r="A670" s="18" t="s">
        <v>60</v>
      </c>
      <c r="B670" s="19"/>
      <c r="C670" s="19">
        <v>800</v>
      </c>
      <c r="D670" s="20">
        <f>D671</f>
        <v>67.5</v>
      </c>
      <c r="E670" s="20">
        <f>E671</f>
        <v>67.5</v>
      </c>
      <c r="F670" s="20">
        <f t="shared" si="33"/>
        <v>100</v>
      </c>
    </row>
    <row r="671" spans="1:6" ht="18.75" customHeight="1">
      <c r="A671" s="40" t="s">
        <v>101</v>
      </c>
      <c r="B671" s="19"/>
      <c r="C671" s="19">
        <v>830</v>
      </c>
      <c r="D671" s="20">
        <v>67.5</v>
      </c>
      <c r="E671" s="20">
        <v>67.5</v>
      </c>
      <c r="F671" s="20">
        <f t="shared" si="33"/>
        <v>100</v>
      </c>
    </row>
    <row r="672" spans="1:6" ht="40.5" customHeight="1">
      <c r="A672" s="18" t="s">
        <v>782</v>
      </c>
      <c r="B672" s="19" t="s">
        <v>798</v>
      </c>
      <c r="C672" s="19"/>
      <c r="D672" s="20">
        <f>D673</f>
        <v>3.8</v>
      </c>
      <c r="E672" s="20">
        <f>E673</f>
        <v>3.8</v>
      </c>
      <c r="F672" s="20">
        <f t="shared" si="33"/>
        <v>100</v>
      </c>
    </row>
    <row r="673" spans="1:6" ht="21" customHeight="1">
      <c r="A673" s="18" t="s">
        <v>59</v>
      </c>
      <c r="B673" s="19"/>
      <c r="C673" s="19">
        <v>200</v>
      </c>
      <c r="D673" s="20">
        <f>D674</f>
        <v>3.8</v>
      </c>
      <c r="E673" s="20">
        <f>E674</f>
        <v>3.8</v>
      </c>
      <c r="F673" s="20">
        <f t="shared" si="33"/>
        <v>100</v>
      </c>
    </row>
    <row r="674" spans="1:6" ht="26.25" customHeight="1">
      <c r="A674" s="18" t="s">
        <v>82</v>
      </c>
      <c r="B674" s="19"/>
      <c r="C674" s="19">
        <v>240</v>
      </c>
      <c r="D674" s="20">
        <v>3.8</v>
      </c>
      <c r="E674" s="20">
        <v>3.8</v>
      </c>
      <c r="F674" s="20">
        <f t="shared" si="33"/>
        <v>100</v>
      </c>
    </row>
    <row r="675" spans="1:6" ht="39" customHeight="1">
      <c r="A675" s="18" t="s">
        <v>701</v>
      </c>
      <c r="B675" s="19" t="s">
        <v>799</v>
      </c>
      <c r="C675" s="19"/>
      <c r="D675" s="20">
        <f>D676</f>
        <v>1.5</v>
      </c>
      <c r="E675" s="20">
        <f>E676</f>
        <v>1.5</v>
      </c>
      <c r="F675" s="20">
        <f t="shared" si="33"/>
        <v>100</v>
      </c>
    </row>
    <row r="676" spans="1:6" ht="18.75" customHeight="1">
      <c r="A676" s="18" t="s">
        <v>60</v>
      </c>
      <c r="B676" s="19"/>
      <c r="C676" s="19">
        <v>800</v>
      </c>
      <c r="D676" s="20">
        <f>D677</f>
        <v>1.5</v>
      </c>
      <c r="E676" s="20">
        <f>E677</f>
        <v>1.5</v>
      </c>
      <c r="F676" s="20">
        <f t="shared" si="33"/>
        <v>100</v>
      </c>
    </row>
    <row r="677" spans="1:6" ht="18.75" customHeight="1">
      <c r="A677" s="18" t="s">
        <v>101</v>
      </c>
      <c r="B677" s="19"/>
      <c r="C677" s="19">
        <v>830</v>
      </c>
      <c r="D677" s="20">
        <v>1.5</v>
      </c>
      <c r="E677" s="20">
        <v>1.5</v>
      </c>
      <c r="F677" s="20">
        <f t="shared" si="33"/>
        <v>100</v>
      </c>
    </row>
    <row r="678" spans="1:6" ht="30.75" customHeight="1">
      <c r="A678" s="18" t="s">
        <v>0</v>
      </c>
      <c r="B678" s="19" t="s">
        <v>1</v>
      </c>
      <c r="C678" s="19"/>
      <c r="D678" s="20">
        <f>D679+D681</f>
        <v>9194</v>
      </c>
      <c r="E678" s="20">
        <f>E679+E681</f>
        <v>9119.599999999999</v>
      </c>
      <c r="F678" s="20">
        <f t="shared" si="33"/>
        <v>99.19077659343048</v>
      </c>
    </row>
    <row r="679" spans="1:6" ht="36.75" customHeight="1">
      <c r="A679" s="18" t="s">
        <v>58</v>
      </c>
      <c r="B679" s="19"/>
      <c r="C679" s="19">
        <v>100</v>
      </c>
      <c r="D679" s="20">
        <f>D680</f>
        <v>8644</v>
      </c>
      <c r="E679" s="20">
        <f>E680</f>
        <v>8643.8</v>
      </c>
      <c r="F679" s="20">
        <f t="shared" si="33"/>
        <v>99.99768625636278</v>
      </c>
    </row>
    <row r="680" spans="1:6" ht="18.75" customHeight="1">
      <c r="A680" s="18" t="s">
        <v>39</v>
      </c>
      <c r="B680" s="19"/>
      <c r="C680" s="19">
        <v>120</v>
      </c>
      <c r="D680" s="20">
        <v>8644</v>
      </c>
      <c r="E680" s="20">
        <v>8643.8</v>
      </c>
      <c r="F680" s="20">
        <f t="shared" si="33"/>
        <v>99.99768625636278</v>
      </c>
    </row>
    <row r="681" spans="1:6" ht="18.75" customHeight="1">
      <c r="A681" s="18" t="s">
        <v>59</v>
      </c>
      <c r="B681" s="19"/>
      <c r="C681" s="19">
        <v>200</v>
      </c>
      <c r="D681" s="20">
        <f>D682</f>
        <v>550</v>
      </c>
      <c r="E681" s="20">
        <f>E682</f>
        <v>475.8</v>
      </c>
      <c r="F681" s="20">
        <f t="shared" si="33"/>
        <v>86.50909090909092</v>
      </c>
    </row>
    <row r="682" spans="1:6" ht="18.75" customHeight="1">
      <c r="A682" s="18" t="s">
        <v>82</v>
      </c>
      <c r="B682" s="19"/>
      <c r="C682" s="19">
        <v>240</v>
      </c>
      <c r="D682" s="20">
        <v>550</v>
      </c>
      <c r="E682" s="20">
        <v>475.8</v>
      </c>
      <c r="F682" s="20">
        <f t="shared" si="33"/>
        <v>86.50909090909092</v>
      </c>
    </row>
    <row r="683" spans="1:6" ht="30" customHeight="1">
      <c r="A683" s="32" t="s">
        <v>746</v>
      </c>
      <c r="B683" s="19" t="s">
        <v>747</v>
      </c>
      <c r="C683" s="19"/>
      <c r="D683" s="20">
        <f>D684</f>
        <v>1315</v>
      </c>
      <c r="E683" s="20">
        <f>E684</f>
        <v>896.2</v>
      </c>
      <c r="F683" s="20">
        <f t="shared" si="33"/>
        <v>68.15209125475286</v>
      </c>
    </row>
    <row r="684" spans="1:6" ht="18.75" customHeight="1">
      <c r="A684" s="18" t="s">
        <v>59</v>
      </c>
      <c r="B684" s="19"/>
      <c r="C684" s="19">
        <v>200</v>
      </c>
      <c r="D684" s="20">
        <f>D685</f>
        <v>1315</v>
      </c>
      <c r="E684" s="20">
        <f>E685</f>
        <v>896.2</v>
      </c>
      <c r="F684" s="20">
        <f t="shared" si="33"/>
        <v>68.15209125475286</v>
      </c>
    </row>
    <row r="685" spans="1:6" ht="18.75" customHeight="1">
      <c r="A685" s="18" t="s">
        <v>82</v>
      </c>
      <c r="B685" s="19"/>
      <c r="C685" s="19">
        <v>240</v>
      </c>
      <c r="D685" s="20">
        <v>1315</v>
      </c>
      <c r="E685" s="20">
        <v>896.2</v>
      </c>
      <c r="F685" s="20">
        <f t="shared" si="33"/>
        <v>68.15209125475286</v>
      </c>
    </row>
    <row r="686" spans="1:6" ht="51" customHeight="1">
      <c r="A686" s="32" t="s">
        <v>393</v>
      </c>
      <c r="B686" s="19" t="s">
        <v>411</v>
      </c>
      <c r="C686" s="19"/>
      <c r="D686" s="20">
        <f>D687</f>
        <v>535.3</v>
      </c>
      <c r="E686" s="20">
        <f>E687</f>
        <v>466.7</v>
      </c>
      <c r="F686" s="20">
        <f t="shared" si="33"/>
        <v>87.1847562114702</v>
      </c>
    </row>
    <row r="687" spans="1:6" ht="40.5" customHeight="1">
      <c r="A687" s="18" t="s">
        <v>58</v>
      </c>
      <c r="B687" s="19"/>
      <c r="C687" s="19">
        <v>100</v>
      </c>
      <c r="D687" s="20">
        <f>D688</f>
        <v>535.3</v>
      </c>
      <c r="E687" s="20">
        <f>E688</f>
        <v>466.7</v>
      </c>
      <c r="F687" s="20">
        <f t="shared" si="33"/>
        <v>87.1847562114702</v>
      </c>
    </row>
    <row r="688" spans="1:6" ht="18.75" customHeight="1">
      <c r="A688" s="18" t="s">
        <v>39</v>
      </c>
      <c r="B688" s="19"/>
      <c r="C688" s="19" t="s">
        <v>86</v>
      </c>
      <c r="D688" s="20">
        <v>535.3</v>
      </c>
      <c r="E688" s="20">
        <v>466.7</v>
      </c>
      <c r="F688" s="20">
        <f t="shared" si="33"/>
        <v>87.1847562114702</v>
      </c>
    </row>
    <row r="689" spans="1:6" ht="18.75" customHeight="1">
      <c r="A689" s="18" t="s">
        <v>88</v>
      </c>
      <c r="B689" s="19" t="s">
        <v>412</v>
      </c>
      <c r="C689" s="19"/>
      <c r="D689" s="20">
        <f>D690+D692</f>
        <v>1510</v>
      </c>
      <c r="E689" s="20">
        <f>E690+E692</f>
        <v>1223.8</v>
      </c>
      <c r="F689" s="20">
        <f t="shared" si="33"/>
        <v>81.04635761589404</v>
      </c>
    </row>
    <row r="690" spans="1:6" ht="18.75" customHeight="1">
      <c r="A690" s="18" t="s">
        <v>59</v>
      </c>
      <c r="B690" s="19"/>
      <c r="C690" s="19">
        <v>200</v>
      </c>
      <c r="D690" s="20">
        <f>D691</f>
        <v>1311.2</v>
      </c>
      <c r="E690" s="20">
        <f>E691</f>
        <v>1026.5</v>
      </c>
      <c r="F690" s="20">
        <f t="shared" si="33"/>
        <v>78.28706528370958</v>
      </c>
    </row>
    <row r="691" spans="1:6" ht="18.75" customHeight="1">
      <c r="A691" s="18" t="s">
        <v>82</v>
      </c>
      <c r="B691" s="19"/>
      <c r="C691" s="19">
        <v>240</v>
      </c>
      <c r="D691" s="20">
        <v>1311.2</v>
      </c>
      <c r="E691" s="20">
        <v>1026.5</v>
      </c>
      <c r="F691" s="20">
        <f t="shared" si="33"/>
        <v>78.28706528370958</v>
      </c>
    </row>
    <row r="692" spans="1:6" ht="18.75" customHeight="1">
      <c r="A692" s="18" t="s">
        <v>60</v>
      </c>
      <c r="B692" s="19"/>
      <c r="C692" s="19">
        <v>800</v>
      </c>
      <c r="D692" s="20">
        <f>D693</f>
        <v>198.8</v>
      </c>
      <c r="E692" s="20">
        <f>E693</f>
        <v>197.3</v>
      </c>
      <c r="F692" s="20">
        <f t="shared" si="33"/>
        <v>99.24547283702213</v>
      </c>
    </row>
    <row r="693" spans="1:6" ht="18.75" customHeight="1">
      <c r="A693" s="18" t="s">
        <v>85</v>
      </c>
      <c r="B693" s="19" t="s">
        <v>413</v>
      </c>
      <c r="C693" s="19" t="s">
        <v>87</v>
      </c>
      <c r="D693" s="20">
        <v>198.8</v>
      </c>
      <c r="E693" s="20">
        <v>197.3</v>
      </c>
      <c r="F693" s="20">
        <f t="shared" si="33"/>
        <v>99.24547283702213</v>
      </c>
    </row>
    <row r="694" spans="1:6" ht="33" customHeight="1">
      <c r="A694" s="18" t="s">
        <v>334</v>
      </c>
      <c r="B694" s="19" t="s">
        <v>414</v>
      </c>
      <c r="C694" s="19"/>
      <c r="D694" s="20">
        <f>D695</f>
        <v>176804</v>
      </c>
      <c r="E694" s="20">
        <f>E695</f>
        <v>173205.69999999998</v>
      </c>
      <c r="F694" s="20">
        <f t="shared" si="33"/>
        <v>97.96480848849572</v>
      </c>
    </row>
    <row r="695" spans="1:6" ht="18.75" customHeight="1">
      <c r="A695" s="18" t="s">
        <v>27</v>
      </c>
      <c r="B695" s="19" t="s">
        <v>415</v>
      </c>
      <c r="C695" s="19"/>
      <c r="D695" s="20">
        <f>D696+D698+D700+D702</f>
        <v>176804</v>
      </c>
      <c r="E695" s="20">
        <f>E696+E698+E700+E702</f>
        <v>173205.69999999998</v>
      </c>
      <c r="F695" s="20">
        <f t="shared" si="33"/>
        <v>97.96480848849572</v>
      </c>
    </row>
    <row r="696" spans="1:6" ht="34.5" customHeight="1">
      <c r="A696" s="18" t="s">
        <v>58</v>
      </c>
      <c r="B696" s="19"/>
      <c r="C696" s="19">
        <v>100</v>
      </c>
      <c r="D696" s="20">
        <f>D697</f>
        <v>87013.8</v>
      </c>
      <c r="E696" s="20">
        <f>E697</f>
        <v>86323.4</v>
      </c>
      <c r="F696" s="20">
        <f t="shared" si="33"/>
        <v>99.20656263719087</v>
      </c>
    </row>
    <row r="697" spans="1:6" ht="18.75" customHeight="1">
      <c r="A697" s="18" t="s">
        <v>102</v>
      </c>
      <c r="B697" s="19"/>
      <c r="C697" s="19" t="s">
        <v>104</v>
      </c>
      <c r="D697" s="20">
        <v>87013.8</v>
      </c>
      <c r="E697" s="20">
        <v>86323.4</v>
      </c>
      <c r="F697" s="20">
        <f t="shared" si="33"/>
        <v>99.20656263719087</v>
      </c>
    </row>
    <row r="698" spans="1:6" ht="18.75" customHeight="1">
      <c r="A698" s="18" t="s">
        <v>59</v>
      </c>
      <c r="B698" s="19"/>
      <c r="C698" s="19">
        <v>200</v>
      </c>
      <c r="D698" s="20">
        <f>D699</f>
        <v>20416.1</v>
      </c>
      <c r="E698" s="20">
        <f>E699</f>
        <v>20040.4</v>
      </c>
      <c r="F698" s="20">
        <f t="shared" si="33"/>
        <v>98.15978565935708</v>
      </c>
    </row>
    <row r="699" spans="1:6" ht="21.75" customHeight="1">
      <c r="A699" s="18" t="s">
        <v>82</v>
      </c>
      <c r="B699" s="19"/>
      <c r="C699" s="19" t="s">
        <v>45</v>
      </c>
      <c r="D699" s="20">
        <v>20416.1</v>
      </c>
      <c r="E699" s="20">
        <v>20040.4</v>
      </c>
      <c r="F699" s="20">
        <f t="shared" si="33"/>
        <v>98.15978565935708</v>
      </c>
    </row>
    <row r="700" spans="1:6" ht="25.5" customHeight="1">
      <c r="A700" s="18" t="s">
        <v>62</v>
      </c>
      <c r="B700" s="19"/>
      <c r="C700" s="19">
        <v>600</v>
      </c>
      <c r="D700" s="20">
        <f>D701</f>
        <v>69170.6</v>
      </c>
      <c r="E700" s="20">
        <f>E701</f>
        <v>66682.3</v>
      </c>
      <c r="F700" s="20">
        <f t="shared" si="33"/>
        <v>96.40266240281275</v>
      </c>
    </row>
    <row r="701" spans="1:6" ht="18.75" customHeight="1">
      <c r="A701" s="18" t="s">
        <v>28</v>
      </c>
      <c r="B701" s="19"/>
      <c r="C701" s="19">
        <v>610</v>
      </c>
      <c r="D701" s="20">
        <v>69170.6</v>
      </c>
      <c r="E701" s="20">
        <v>66682.3</v>
      </c>
      <c r="F701" s="20">
        <f t="shared" si="33"/>
        <v>96.40266240281275</v>
      </c>
    </row>
    <row r="702" spans="1:6" ht="18.75" customHeight="1">
      <c r="A702" s="18" t="s">
        <v>60</v>
      </c>
      <c r="B702" s="19"/>
      <c r="C702" s="19">
        <v>800</v>
      </c>
      <c r="D702" s="20">
        <f>D703+D704</f>
        <v>203.5</v>
      </c>
      <c r="E702" s="20">
        <f>E703+E704</f>
        <v>159.6</v>
      </c>
      <c r="F702" s="20">
        <f t="shared" si="33"/>
        <v>78.42751842751842</v>
      </c>
    </row>
    <row r="703" spans="1:6" ht="18.75" customHeight="1">
      <c r="A703" s="18" t="s">
        <v>101</v>
      </c>
      <c r="B703" s="19"/>
      <c r="C703" s="19">
        <v>830</v>
      </c>
      <c r="D703" s="20">
        <v>10</v>
      </c>
      <c r="E703" s="20">
        <v>10</v>
      </c>
      <c r="F703" s="20">
        <f t="shared" si="33"/>
        <v>100</v>
      </c>
    </row>
    <row r="704" spans="1:6" ht="18.75" customHeight="1">
      <c r="A704" s="18" t="s">
        <v>85</v>
      </c>
      <c r="B704" s="19"/>
      <c r="C704" s="19" t="s">
        <v>87</v>
      </c>
      <c r="D704" s="20">
        <v>193.5</v>
      </c>
      <c r="E704" s="20">
        <v>149.6</v>
      </c>
      <c r="F704" s="20">
        <f t="shared" si="33"/>
        <v>77.312661498708</v>
      </c>
    </row>
    <row r="705" spans="1:6" ht="42.75" customHeight="1">
      <c r="A705" s="22" t="s">
        <v>542</v>
      </c>
      <c r="B705" s="23" t="s">
        <v>178</v>
      </c>
      <c r="C705" s="23"/>
      <c r="D705" s="24">
        <f>D706+D721+D730</f>
        <v>89460.2</v>
      </c>
      <c r="E705" s="24">
        <f>E706+E721+E730</f>
        <v>85145.2</v>
      </c>
      <c r="F705" s="24">
        <f t="shared" si="33"/>
        <v>95.17662603034645</v>
      </c>
    </row>
    <row r="706" spans="1:6" ht="27" customHeight="1">
      <c r="A706" s="18" t="s">
        <v>320</v>
      </c>
      <c r="B706" s="19" t="s">
        <v>179</v>
      </c>
      <c r="C706" s="19"/>
      <c r="D706" s="20">
        <f>D707+D717</f>
        <v>1422</v>
      </c>
      <c r="E706" s="20">
        <f>E707+E717</f>
        <v>786.3</v>
      </c>
      <c r="F706" s="20">
        <f t="shared" si="33"/>
        <v>55.29535864978903</v>
      </c>
    </row>
    <row r="707" spans="1:6" ht="27" customHeight="1">
      <c r="A707" s="18" t="s">
        <v>176</v>
      </c>
      <c r="B707" s="19" t="s">
        <v>189</v>
      </c>
      <c r="C707" s="19"/>
      <c r="D707" s="20">
        <f>+D708+D711+D714</f>
        <v>890</v>
      </c>
      <c r="E707" s="20">
        <f>+E708+E711+E714</f>
        <v>644.8</v>
      </c>
      <c r="F707" s="20">
        <f t="shared" si="33"/>
        <v>72.44943820224718</v>
      </c>
    </row>
    <row r="708" spans="1:6" ht="18.75" customHeight="1">
      <c r="A708" s="18" t="s">
        <v>93</v>
      </c>
      <c r="B708" s="19" t="s">
        <v>191</v>
      </c>
      <c r="C708" s="19"/>
      <c r="D708" s="20">
        <f>D709</f>
        <v>55</v>
      </c>
      <c r="E708" s="20">
        <f>E709</f>
        <v>54.8</v>
      </c>
      <c r="F708" s="20">
        <f t="shared" si="33"/>
        <v>99.63636363636364</v>
      </c>
    </row>
    <row r="709" spans="1:6" ht="18.75" customHeight="1">
      <c r="A709" s="18" t="s">
        <v>59</v>
      </c>
      <c r="B709" s="19"/>
      <c r="C709" s="19">
        <v>200</v>
      </c>
      <c r="D709" s="20">
        <f>+D710</f>
        <v>55</v>
      </c>
      <c r="E709" s="20">
        <f>+E710</f>
        <v>54.8</v>
      </c>
      <c r="F709" s="20">
        <f t="shared" si="33"/>
        <v>99.63636363636364</v>
      </c>
    </row>
    <row r="710" spans="1:6" ht="21.75" customHeight="1">
      <c r="A710" s="18" t="s">
        <v>33</v>
      </c>
      <c r="B710" s="19"/>
      <c r="C710" s="19" t="s">
        <v>45</v>
      </c>
      <c r="D710" s="20">
        <v>55</v>
      </c>
      <c r="E710" s="20">
        <v>54.8</v>
      </c>
      <c r="F710" s="20">
        <f t="shared" si="33"/>
        <v>99.63636363636364</v>
      </c>
    </row>
    <row r="711" spans="1:6" ht="24.75" customHeight="1">
      <c r="A711" s="18" t="s">
        <v>92</v>
      </c>
      <c r="B711" s="19" t="s">
        <v>190</v>
      </c>
      <c r="C711" s="19"/>
      <c r="D711" s="20">
        <f>D712</f>
        <v>285</v>
      </c>
      <c r="E711" s="20">
        <f>E712</f>
        <v>174.2</v>
      </c>
      <c r="F711" s="20">
        <f t="shared" si="33"/>
        <v>61.122807017543856</v>
      </c>
    </row>
    <row r="712" spans="1:6" ht="18.75" customHeight="1">
      <c r="A712" s="18" t="s">
        <v>59</v>
      </c>
      <c r="B712" s="19"/>
      <c r="C712" s="19">
        <v>200</v>
      </c>
      <c r="D712" s="20">
        <f>+D713</f>
        <v>285</v>
      </c>
      <c r="E712" s="20">
        <f>+E713</f>
        <v>174.2</v>
      </c>
      <c r="F712" s="20">
        <f t="shared" si="33"/>
        <v>61.122807017543856</v>
      </c>
    </row>
    <row r="713" spans="1:6" ht="22.5" customHeight="1">
      <c r="A713" s="18" t="s">
        <v>33</v>
      </c>
      <c r="B713" s="19"/>
      <c r="C713" s="19" t="s">
        <v>45</v>
      </c>
      <c r="D713" s="20">
        <v>285</v>
      </c>
      <c r="E713" s="20">
        <v>174.2</v>
      </c>
      <c r="F713" s="20">
        <f t="shared" si="33"/>
        <v>61.122807017543856</v>
      </c>
    </row>
    <row r="714" spans="1:6" ht="18.75" customHeight="1">
      <c r="A714" s="18" t="s">
        <v>94</v>
      </c>
      <c r="B714" s="19" t="s">
        <v>139</v>
      </c>
      <c r="C714" s="19"/>
      <c r="D714" s="20">
        <f>+D715</f>
        <v>550</v>
      </c>
      <c r="E714" s="20">
        <f>+E715</f>
        <v>415.8</v>
      </c>
      <c r="F714" s="20">
        <f t="shared" si="33"/>
        <v>75.6</v>
      </c>
    </row>
    <row r="715" spans="1:6" ht="18.75" customHeight="1">
      <c r="A715" s="18" t="s">
        <v>59</v>
      </c>
      <c r="B715" s="19"/>
      <c r="C715" s="19">
        <v>200</v>
      </c>
      <c r="D715" s="20">
        <f>+D716</f>
        <v>550</v>
      </c>
      <c r="E715" s="20">
        <f>+E716</f>
        <v>415.8</v>
      </c>
      <c r="F715" s="20">
        <f t="shared" si="33"/>
        <v>75.6</v>
      </c>
    </row>
    <row r="716" spans="1:6" ht="23.25" customHeight="1">
      <c r="A716" s="18" t="s">
        <v>33</v>
      </c>
      <c r="B716" s="19"/>
      <c r="C716" s="19" t="s">
        <v>45</v>
      </c>
      <c r="D716" s="20">
        <v>550</v>
      </c>
      <c r="E716" s="20">
        <v>415.8</v>
      </c>
      <c r="F716" s="20">
        <f t="shared" si="33"/>
        <v>75.6</v>
      </c>
    </row>
    <row r="717" spans="1:6" ht="18.75" customHeight="1">
      <c r="A717" s="18" t="s">
        <v>194</v>
      </c>
      <c r="B717" s="19" t="s">
        <v>195</v>
      </c>
      <c r="C717" s="19"/>
      <c r="D717" s="20">
        <f>D718</f>
        <v>532</v>
      </c>
      <c r="E717" s="20">
        <f>E718</f>
        <v>141.5</v>
      </c>
      <c r="F717" s="20">
        <f t="shared" si="33"/>
        <v>26.597744360902254</v>
      </c>
    </row>
    <row r="718" spans="1:6" ht="18.75" customHeight="1">
      <c r="A718" s="18" t="s">
        <v>94</v>
      </c>
      <c r="B718" s="19" t="s">
        <v>196</v>
      </c>
      <c r="C718" s="19"/>
      <c r="D718" s="20">
        <f>D719</f>
        <v>532</v>
      </c>
      <c r="E718" s="20">
        <f>E719</f>
        <v>141.5</v>
      </c>
      <c r="F718" s="20">
        <f t="shared" si="33"/>
        <v>26.597744360902254</v>
      </c>
    </row>
    <row r="719" spans="1:6" ht="18.75" customHeight="1">
      <c r="A719" s="18" t="s">
        <v>59</v>
      </c>
      <c r="B719" s="19"/>
      <c r="C719" s="19">
        <v>200</v>
      </c>
      <c r="D719" s="20">
        <f>+D720</f>
        <v>532</v>
      </c>
      <c r="E719" s="20">
        <f>+E720</f>
        <v>141.5</v>
      </c>
      <c r="F719" s="20">
        <f t="shared" si="33"/>
        <v>26.597744360902254</v>
      </c>
    </row>
    <row r="720" spans="1:6" ht="24" customHeight="1">
      <c r="A720" s="18" t="s">
        <v>33</v>
      </c>
      <c r="B720" s="19"/>
      <c r="C720" s="19" t="s">
        <v>45</v>
      </c>
      <c r="D720" s="20">
        <v>532</v>
      </c>
      <c r="E720" s="20">
        <v>141.5</v>
      </c>
      <c r="F720" s="20">
        <f t="shared" si="33"/>
        <v>26.597744360902254</v>
      </c>
    </row>
    <row r="721" spans="1:6" ht="30" customHeight="1">
      <c r="A721" s="18" t="s">
        <v>541</v>
      </c>
      <c r="B721" s="19" t="s">
        <v>180</v>
      </c>
      <c r="C721" s="19"/>
      <c r="D721" s="20">
        <f>D722+D726</f>
        <v>3069</v>
      </c>
      <c r="E721" s="20">
        <f>E722+E726</f>
        <v>2293.3</v>
      </c>
      <c r="F721" s="20">
        <f aca="true" t="shared" si="34" ref="F721:F784">E721/D721*100</f>
        <v>74.7246660149886</v>
      </c>
    </row>
    <row r="722" spans="1:6" ht="45.75" customHeight="1">
      <c r="A722" s="32" t="s">
        <v>177</v>
      </c>
      <c r="B722" s="19" t="s">
        <v>181</v>
      </c>
      <c r="C722" s="19"/>
      <c r="D722" s="20">
        <f>D723</f>
        <v>300</v>
      </c>
      <c r="E722" s="20">
        <f>E723</f>
        <v>294</v>
      </c>
      <c r="F722" s="20">
        <f t="shared" si="34"/>
        <v>98</v>
      </c>
    </row>
    <row r="723" spans="1:6" ht="48" customHeight="1">
      <c r="A723" s="32" t="s">
        <v>775</v>
      </c>
      <c r="B723" s="19" t="s">
        <v>182</v>
      </c>
      <c r="C723" s="19"/>
      <c r="D723" s="20">
        <f>D724</f>
        <v>300</v>
      </c>
      <c r="E723" s="20">
        <f>E724</f>
        <v>294</v>
      </c>
      <c r="F723" s="20">
        <f t="shared" si="34"/>
        <v>98</v>
      </c>
    </row>
    <row r="724" spans="1:6" ht="18.75" customHeight="1">
      <c r="A724" s="18" t="s">
        <v>59</v>
      </c>
      <c r="B724" s="19"/>
      <c r="C724" s="19">
        <v>200</v>
      </c>
      <c r="D724" s="20">
        <f>+D725</f>
        <v>300</v>
      </c>
      <c r="E724" s="20">
        <f>+E725</f>
        <v>294</v>
      </c>
      <c r="F724" s="20">
        <f t="shared" si="34"/>
        <v>98</v>
      </c>
    </row>
    <row r="725" spans="1:6" ht="18.75" customHeight="1">
      <c r="A725" s="18" t="s">
        <v>33</v>
      </c>
      <c r="B725" s="19"/>
      <c r="C725" s="19" t="s">
        <v>45</v>
      </c>
      <c r="D725" s="20">
        <v>300</v>
      </c>
      <c r="E725" s="20">
        <v>294</v>
      </c>
      <c r="F725" s="20">
        <f t="shared" si="34"/>
        <v>98</v>
      </c>
    </row>
    <row r="726" spans="1:6" ht="24.75" customHeight="1">
      <c r="A726" s="18" t="s">
        <v>658</v>
      </c>
      <c r="B726" s="19" t="s">
        <v>648</v>
      </c>
      <c r="C726" s="26"/>
      <c r="D726" s="20">
        <f aca="true" t="shared" si="35" ref="D726:E728">+D727</f>
        <v>2769</v>
      </c>
      <c r="E726" s="20">
        <f t="shared" si="35"/>
        <v>1999.3</v>
      </c>
      <c r="F726" s="20">
        <f t="shared" si="34"/>
        <v>72.20296135789094</v>
      </c>
    </row>
    <row r="727" spans="1:6" ht="18.75" customHeight="1">
      <c r="A727" s="18" t="s">
        <v>647</v>
      </c>
      <c r="B727" s="19" t="s">
        <v>649</v>
      </c>
      <c r="C727" s="26"/>
      <c r="D727" s="20">
        <f t="shared" si="35"/>
        <v>2769</v>
      </c>
      <c r="E727" s="20">
        <f t="shared" si="35"/>
        <v>1999.3</v>
      </c>
      <c r="F727" s="20">
        <f t="shared" si="34"/>
        <v>72.20296135789094</v>
      </c>
    </row>
    <row r="728" spans="1:6" ht="18.75" customHeight="1">
      <c r="A728" s="18" t="s">
        <v>59</v>
      </c>
      <c r="B728" s="19"/>
      <c r="C728" s="26" t="s">
        <v>346</v>
      </c>
      <c r="D728" s="20">
        <f t="shared" si="35"/>
        <v>2769</v>
      </c>
      <c r="E728" s="20">
        <f t="shared" si="35"/>
        <v>1999.3</v>
      </c>
      <c r="F728" s="20">
        <f t="shared" si="34"/>
        <v>72.20296135789094</v>
      </c>
    </row>
    <row r="729" spans="1:6" ht="21.75" customHeight="1">
      <c r="A729" s="18" t="s">
        <v>33</v>
      </c>
      <c r="B729" s="19"/>
      <c r="C729" s="26">
        <v>240</v>
      </c>
      <c r="D729" s="20">
        <v>2769</v>
      </c>
      <c r="E729" s="20">
        <v>1999.3</v>
      </c>
      <c r="F729" s="20">
        <f t="shared" si="34"/>
        <v>72.20296135789094</v>
      </c>
    </row>
    <row r="730" spans="1:6" ht="18.75" customHeight="1">
      <c r="A730" s="18" t="s">
        <v>368</v>
      </c>
      <c r="B730" s="19" t="s">
        <v>183</v>
      </c>
      <c r="C730" s="19"/>
      <c r="D730" s="20">
        <f>D731+D740+D763</f>
        <v>84969.2</v>
      </c>
      <c r="E730" s="20">
        <f>E731+E740+E763</f>
        <v>82065.59999999999</v>
      </c>
      <c r="F730" s="20">
        <f t="shared" si="34"/>
        <v>96.58276175367074</v>
      </c>
    </row>
    <row r="731" spans="1:6" ht="27.75" customHeight="1">
      <c r="A731" s="18" t="s">
        <v>557</v>
      </c>
      <c r="B731" s="19" t="s">
        <v>184</v>
      </c>
      <c r="C731" s="19"/>
      <c r="D731" s="20">
        <f>D732+D737</f>
        <v>25059.6</v>
      </c>
      <c r="E731" s="20">
        <f>E732+E737</f>
        <v>24253.200000000004</v>
      </c>
      <c r="F731" s="20">
        <f t="shared" si="34"/>
        <v>96.78207154144522</v>
      </c>
    </row>
    <row r="732" spans="1:6" ht="18.75" customHeight="1">
      <c r="A732" s="18" t="s">
        <v>38</v>
      </c>
      <c r="B732" s="19" t="s">
        <v>185</v>
      </c>
      <c r="C732" s="19"/>
      <c r="D732" s="20">
        <f>+D733+D735</f>
        <v>24029.6</v>
      </c>
      <c r="E732" s="20">
        <f>+E733+E735</f>
        <v>23247.800000000003</v>
      </c>
      <c r="F732" s="20">
        <f t="shared" si="34"/>
        <v>96.74651263441757</v>
      </c>
    </row>
    <row r="733" spans="1:6" ht="36.75" customHeight="1">
      <c r="A733" s="18" t="s">
        <v>58</v>
      </c>
      <c r="B733" s="19"/>
      <c r="C733" s="19">
        <v>100</v>
      </c>
      <c r="D733" s="20">
        <f>+D734</f>
        <v>23275.8</v>
      </c>
      <c r="E733" s="20">
        <f>+E734</f>
        <v>22698.4</v>
      </c>
      <c r="F733" s="20">
        <f t="shared" si="34"/>
        <v>97.51931190335027</v>
      </c>
    </row>
    <row r="734" spans="1:6" ht="18.75" customHeight="1">
      <c r="A734" s="18" t="s">
        <v>39</v>
      </c>
      <c r="B734" s="19"/>
      <c r="C734" s="19">
        <v>120</v>
      </c>
      <c r="D734" s="20">
        <v>23275.8</v>
      </c>
      <c r="E734" s="20">
        <v>22698.4</v>
      </c>
      <c r="F734" s="20">
        <f t="shared" si="34"/>
        <v>97.51931190335027</v>
      </c>
    </row>
    <row r="735" spans="1:6" ht="18.75" customHeight="1">
      <c r="A735" s="18" t="s">
        <v>59</v>
      </c>
      <c r="B735" s="19"/>
      <c r="C735" s="19">
        <v>200</v>
      </c>
      <c r="D735" s="20">
        <f>+D736</f>
        <v>753.8</v>
      </c>
      <c r="E735" s="20">
        <f>+E736</f>
        <v>549.4</v>
      </c>
      <c r="F735" s="20">
        <f t="shared" si="34"/>
        <v>72.8840541257628</v>
      </c>
    </row>
    <row r="736" spans="1:6" ht="24" customHeight="1">
      <c r="A736" s="18" t="s">
        <v>33</v>
      </c>
      <c r="B736" s="19"/>
      <c r="C736" s="19">
        <v>240</v>
      </c>
      <c r="D736" s="20">
        <v>753.8</v>
      </c>
      <c r="E736" s="20">
        <v>549.4</v>
      </c>
      <c r="F736" s="20">
        <f t="shared" si="34"/>
        <v>72.8840541257628</v>
      </c>
    </row>
    <row r="737" spans="1:6" ht="48.75" customHeight="1">
      <c r="A737" s="18" t="s">
        <v>46</v>
      </c>
      <c r="B737" s="19" t="s">
        <v>192</v>
      </c>
      <c r="C737" s="19"/>
      <c r="D737" s="20">
        <f>D738</f>
        <v>1030</v>
      </c>
      <c r="E737" s="20">
        <f>E738</f>
        <v>1005.4</v>
      </c>
      <c r="F737" s="20">
        <f t="shared" si="34"/>
        <v>97.6116504854369</v>
      </c>
    </row>
    <row r="738" spans="1:6" ht="18.75" customHeight="1">
      <c r="A738" s="18" t="s">
        <v>57</v>
      </c>
      <c r="B738" s="19"/>
      <c r="C738" s="19">
        <v>300</v>
      </c>
      <c r="D738" s="20">
        <f>+D739</f>
        <v>1030</v>
      </c>
      <c r="E738" s="20">
        <f>+E739</f>
        <v>1005.4</v>
      </c>
      <c r="F738" s="20">
        <f t="shared" si="34"/>
        <v>97.6116504854369</v>
      </c>
    </row>
    <row r="739" spans="1:6" ht="18.75" customHeight="1">
      <c r="A739" s="18" t="s">
        <v>47</v>
      </c>
      <c r="B739" s="19"/>
      <c r="C739" s="19">
        <v>320</v>
      </c>
      <c r="D739" s="20">
        <v>1030</v>
      </c>
      <c r="E739" s="20">
        <v>1005.4</v>
      </c>
      <c r="F739" s="20">
        <f t="shared" si="34"/>
        <v>97.6116504854369</v>
      </c>
    </row>
    <row r="740" spans="1:6" ht="39" customHeight="1">
      <c r="A740" s="18" t="s">
        <v>54</v>
      </c>
      <c r="B740" s="19" t="s">
        <v>186</v>
      </c>
      <c r="C740" s="19"/>
      <c r="D740" s="20">
        <f>+D741+D744+D749+D758+D752+D755</f>
        <v>57290.4</v>
      </c>
      <c r="E740" s="20">
        <f>+E741+E744+E749+E758+E752+E755</f>
        <v>55266.99999999999</v>
      </c>
      <c r="F740" s="20">
        <f t="shared" si="34"/>
        <v>96.46816918715874</v>
      </c>
    </row>
    <row r="741" spans="1:6" ht="18.75" customHeight="1">
      <c r="A741" s="18" t="s">
        <v>100</v>
      </c>
      <c r="B741" s="19" t="s">
        <v>364</v>
      </c>
      <c r="C741" s="19"/>
      <c r="D741" s="20">
        <f>D742</f>
        <v>865</v>
      </c>
      <c r="E741" s="20">
        <f>E742</f>
        <v>509.8</v>
      </c>
      <c r="F741" s="20">
        <f t="shared" si="34"/>
        <v>58.936416184971094</v>
      </c>
    </row>
    <row r="742" spans="1:6" ht="18.75" customHeight="1">
      <c r="A742" s="18" t="s">
        <v>59</v>
      </c>
      <c r="B742" s="19"/>
      <c r="C742" s="19">
        <v>200</v>
      </c>
      <c r="D742" s="20">
        <f>+D743</f>
        <v>865</v>
      </c>
      <c r="E742" s="20">
        <f>+E743</f>
        <v>509.8</v>
      </c>
      <c r="F742" s="20">
        <f t="shared" si="34"/>
        <v>58.936416184971094</v>
      </c>
    </row>
    <row r="743" spans="1:6" ht="23.25" customHeight="1">
      <c r="A743" s="18" t="s">
        <v>33</v>
      </c>
      <c r="B743" s="19"/>
      <c r="C743" s="19" t="s">
        <v>45</v>
      </c>
      <c r="D743" s="20">
        <v>865</v>
      </c>
      <c r="E743" s="20">
        <v>509.8</v>
      </c>
      <c r="F743" s="20">
        <f t="shared" si="34"/>
        <v>58.936416184971094</v>
      </c>
    </row>
    <row r="744" spans="1:6" ht="18.75" customHeight="1">
      <c r="A744" s="18" t="s">
        <v>95</v>
      </c>
      <c r="B744" s="19" t="s">
        <v>153</v>
      </c>
      <c r="C744" s="19"/>
      <c r="D744" s="20">
        <f>D745+D747</f>
        <v>858</v>
      </c>
      <c r="E744" s="20">
        <f>E745+E747</f>
        <v>753.4</v>
      </c>
      <c r="F744" s="20">
        <f t="shared" si="34"/>
        <v>87.80885780885781</v>
      </c>
    </row>
    <row r="745" spans="1:6" ht="18.75" customHeight="1">
      <c r="A745" s="18" t="s">
        <v>59</v>
      </c>
      <c r="B745" s="19"/>
      <c r="C745" s="19">
        <v>200</v>
      </c>
      <c r="D745" s="20">
        <f>+D746</f>
        <v>848</v>
      </c>
      <c r="E745" s="20">
        <f>+E746</f>
        <v>743.4</v>
      </c>
      <c r="F745" s="20">
        <f t="shared" si="34"/>
        <v>87.66509433962264</v>
      </c>
    </row>
    <row r="746" spans="1:6" ht="24" customHeight="1">
      <c r="A746" s="18" t="s">
        <v>33</v>
      </c>
      <c r="B746" s="19"/>
      <c r="C746" s="19" t="s">
        <v>45</v>
      </c>
      <c r="D746" s="20">
        <v>848</v>
      </c>
      <c r="E746" s="20">
        <v>743.4</v>
      </c>
      <c r="F746" s="20">
        <f t="shared" si="34"/>
        <v>87.66509433962264</v>
      </c>
    </row>
    <row r="747" spans="1:6" ht="18.75" customHeight="1">
      <c r="A747" s="18" t="s">
        <v>60</v>
      </c>
      <c r="B747" s="19"/>
      <c r="C747" s="19">
        <v>800</v>
      </c>
      <c r="D747" s="20">
        <f>+D748</f>
        <v>10</v>
      </c>
      <c r="E747" s="20">
        <f>+E748</f>
        <v>10</v>
      </c>
      <c r="F747" s="20">
        <f t="shared" si="34"/>
        <v>100</v>
      </c>
    </row>
    <row r="748" spans="1:6" ht="18.75" customHeight="1">
      <c r="A748" s="18" t="s">
        <v>40</v>
      </c>
      <c r="B748" s="19"/>
      <c r="C748" s="19" t="s">
        <v>87</v>
      </c>
      <c r="D748" s="20">
        <v>10</v>
      </c>
      <c r="E748" s="20">
        <v>10</v>
      </c>
      <c r="F748" s="20">
        <f t="shared" si="34"/>
        <v>100</v>
      </c>
    </row>
    <row r="749" spans="1:6" ht="18.75" customHeight="1">
      <c r="A749" s="18" t="s">
        <v>98</v>
      </c>
      <c r="B749" s="19" t="s">
        <v>193</v>
      </c>
      <c r="C749" s="19"/>
      <c r="D749" s="20">
        <f>D750</f>
        <v>37010</v>
      </c>
      <c r="E749" s="20">
        <f>E750</f>
        <v>36579</v>
      </c>
      <c r="F749" s="20">
        <f t="shared" si="34"/>
        <v>98.83544987841124</v>
      </c>
    </row>
    <row r="750" spans="1:6" ht="18.75" customHeight="1">
      <c r="A750" s="18" t="s">
        <v>60</v>
      </c>
      <c r="B750" s="19"/>
      <c r="C750" s="19">
        <v>800</v>
      </c>
      <c r="D750" s="20">
        <f>+D751</f>
        <v>37010</v>
      </c>
      <c r="E750" s="20">
        <f>+E751</f>
        <v>36579</v>
      </c>
      <c r="F750" s="20">
        <f t="shared" si="34"/>
        <v>98.83544987841124</v>
      </c>
    </row>
    <row r="751" spans="1:6" ht="18.75" customHeight="1">
      <c r="A751" s="18" t="s">
        <v>40</v>
      </c>
      <c r="B751" s="19"/>
      <c r="C751" s="19" t="s">
        <v>87</v>
      </c>
      <c r="D751" s="20">
        <v>37010</v>
      </c>
      <c r="E751" s="20">
        <v>36579</v>
      </c>
      <c r="F751" s="20">
        <f t="shared" si="34"/>
        <v>98.83544987841124</v>
      </c>
    </row>
    <row r="752" spans="1:6" ht="33.75" customHeight="1">
      <c r="A752" s="18" t="s">
        <v>782</v>
      </c>
      <c r="B752" s="19" t="s">
        <v>784</v>
      </c>
      <c r="C752" s="19"/>
      <c r="D752" s="20">
        <f>+D753</f>
        <v>75</v>
      </c>
      <c r="E752" s="20">
        <f>+E753</f>
        <v>43.6</v>
      </c>
      <c r="F752" s="20">
        <f t="shared" si="34"/>
        <v>58.13333333333334</v>
      </c>
    </row>
    <row r="753" spans="1:6" ht="18.75" customHeight="1">
      <c r="A753" s="18" t="s">
        <v>60</v>
      </c>
      <c r="B753" s="19"/>
      <c r="C753" s="19">
        <v>800</v>
      </c>
      <c r="D753" s="20">
        <f>+D754</f>
        <v>75</v>
      </c>
      <c r="E753" s="20">
        <f>+E754</f>
        <v>43.6</v>
      </c>
      <c r="F753" s="20">
        <f t="shared" si="34"/>
        <v>58.13333333333334</v>
      </c>
    </row>
    <row r="754" spans="1:6" ht="18.75" customHeight="1">
      <c r="A754" s="18" t="s">
        <v>101</v>
      </c>
      <c r="B754" s="19"/>
      <c r="C754" s="19">
        <v>830</v>
      </c>
      <c r="D754" s="20">
        <v>75</v>
      </c>
      <c r="E754" s="20">
        <v>43.6</v>
      </c>
      <c r="F754" s="20">
        <f t="shared" si="34"/>
        <v>58.13333333333334</v>
      </c>
    </row>
    <row r="755" spans="1:6" ht="36.75" customHeight="1">
      <c r="A755" s="18" t="s">
        <v>783</v>
      </c>
      <c r="B755" s="19" t="s">
        <v>785</v>
      </c>
      <c r="C755" s="19"/>
      <c r="D755" s="20">
        <f>+D756</f>
        <v>5</v>
      </c>
      <c r="E755" s="20">
        <f>+E756</f>
        <v>1.7</v>
      </c>
      <c r="F755" s="20">
        <f t="shared" si="34"/>
        <v>34</v>
      </c>
    </row>
    <row r="756" spans="1:6" ht="18.75" customHeight="1">
      <c r="A756" s="18" t="s">
        <v>60</v>
      </c>
      <c r="B756" s="19"/>
      <c r="C756" s="19">
        <v>800</v>
      </c>
      <c r="D756" s="20">
        <f>+D757</f>
        <v>5</v>
      </c>
      <c r="E756" s="20">
        <f>+E757</f>
        <v>1.7</v>
      </c>
      <c r="F756" s="20">
        <f t="shared" si="34"/>
        <v>34</v>
      </c>
    </row>
    <row r="757" spans="1:6" ht="18.75" customHeight="1">
      <c r="A757" s="18" t="s">
        <v>101</v>
      </c>
      <c r="B757" s="19"/>
      <c r="C757" s="19">
        <v>830</v>
      </c>
      <c r="D757" s="20">
        <v>5</v>
      </c>
      <c r="E757" s="20">
        <v>1.7</v>
      </c>
      <c r="F757" s="20">
        <f t="shared" si="34"/>
        <v>34</v>
      </c>
    </row>
    <row r="758" spans="1:6" ht="18.75" customHeight="1">
      <c r="A758" s="18" t="s">
        <v>88</v>
      </c>
      <c r="B758" s="19" t="s">
        <v>187</v>
      </c>
      <c r="C758" s="19"/>
      <c r="D758" s="20">
        <f>+D759+D761</f>
        <v>18477.4</v>
      </c>
      <c r="E758" s="20">
        <f>+E759+E761</f>
        <v>17379.5</v>
      </c>
      <c r="F758" s="20">
        <f t="shared" si="34"/>
        <v>94.05814670895255</v>
      </c>
    </row>
    <row r="759" spans="1:6" ht="18.75" customHeight="1">
      <c r="A759" s="18" t="s">
        <v>59</v>
      </c>
      <c r="B759" s="19"/>
      <c r="C759" s="19">
        <v>200</v>
      </c>
      <c r="D759" s="20">
        <f>+D760</f>
        <v>17944.4</v>
      </c>
      <c r="E759" s="20">
        <f>+E760</f>
        <v>16895.3</v>
      </c>
      <c r="F759" s="20">
        <f t="shared" si="34"/>
        <v>94.15360781079333</v>
      </c>
    </row>
    <row r="760" spans="1:6" ht="18.75" customHeight="1">
      <c r="A760" s="18" t="s">
        <v>33</v>
      </c>
      <c r="B760" s="19"/>
      <c r="C760" s="19">
        <v>240</v>
      </c>
      <c r="D760" s="20">
        <v>17944.4</v>
      </c>
      <c r="E760" s="20">
        <v>16895.3</v>
      </c>
      <c r="F760" s="20">
        <f t="shared" si="34"/>
        <v>94.15360781079333</v>
      </c>
    </row>
    <row r="761" spans="1:6" ht="18.75" customHeight="1">
      <c r="A761" s="18" t="s">
        <v>60</v>
      </c>
      <c r="B761" s="19"/>
      <c r="C761" s="19">
        <v>800</v>
      </c>
      <c r="D761" s="20">
        <f>+D762</f>
        <v>533</v>
      </c>
      <c r="E761" s="20">
        <f>+E762</f>
        <v>484.2</v>
      </c>
      <c r="F761" s="20">
        <f t="shared" si="34"/>
        <v>90.84427767354596</v>
      </c>
    </row>
    <row r="762" spans="1:6" ht="18.75" customHeight="1">
      <c r="A762" s="18" t="s">
        <v>40</v>
      </c>
      <c r="B762" s="19"/>
      <c r="C762" s="19">
        <v>850</v>
      </c>
      <c r="D762" s="20">
        <v>533</v>
      </c>
      <c r="E762" s="20">
        <v>484.2</v>
      </c>
      <c r="F762" s="20">
        <f t="shared" si="34"/>
        <v>90.84427767354596</v>
      </c>
    </row>
    <row r="763" spans="1:6" ht="36.75" customHeight="1">
      <c r="A763" s="18" t="s">
        <v>321</v>
      </c>
      <c r="B763" s="19" t="s">
        <v>168</v>
      </c>
      <c r="C763" s="19"/>
      <c r="D763" s="20">
        <f>+D764+D769</f>
        <v>2619.2000000000003</v>
      </c>
      <c r="E763" s="20">
        <f>+E764+E769</f>
        <v>2545.4</v>
      </c>
      <c r="F763" s="20">
        <f t="shared" si="34"/>
        <v>97.18234575442882</v>
      </c>
    </row>
    <row r="764" spans="1:6" ht="36" customHeight="1">
      <c r="A764" s="18" t="s">
        <v>322</v>
      </c>
      <c r="B764" s="19" t="s">
        <v>169</v>
      </c>
      <c r="C764" s="19"/>
      <c r="D764" s="20">
        <f>+D765+D767</f>
        <v>872.6</v>
      </c>
      <c r="E764" s="20">
        <f>+E765+E767</f>
        <v>839.9</v>
      </c>
      <c r="F764" s="20">
        <f t="shared" si="34"/>
        <v>96.2525785010314</v>
      </c>
    </row>
    <row r="765" spans="1:6" ht="36" customHeight="1">
      <c r="A765" s="18" t="s">
        <v>58</v>
      </c>
      <c r="B765" s="19"/>
      <c r="C765" s="19">
        <v>100</v>
      </c>
      <c r="D765" s="20">
        <f>+D766</f>
        <v>868.6</v>
      </c>
      <c r="E765" s="20">
        <f>+E766</f>
        <v>836.5</v>
      </c>
      <c r="F765" s="20">
        <f t="shared" si="34"/>
        <v>96.30439788164863</v>
      </c>
    </row>
    <row r="766" spans="1:6" ht="18.75" customHeight="1">
      <c r="A766" s="18" t="s">
        <v>39</v>
      </c>
      <c r="B766" s="19"/>
      <c r="C766" s="19">
        <v>120</v>
      </c>
      <c r="D766" s="20">
        <v>868.6</v>
      </c>
      <c r="E766" s="20">
        <v>836.5</v>
      </c>
      <c r="F766" s="20">
        <f t="shared" si="34"/>
        <v>96.30439788164863</v>
      </c>
    </row>
    <row r="767" spans="1:6" ht="18.75" customHeight="1">
      <c r="A767" s="18" t="s">
        <v>59</v>
      </c>
      <c r="B767" s="19"/>
      <c r="C767" s="19">
        <v>200</v>
      </c>
      <c r="D767" s="20">
        <f>+D768</f>
        <v>4</v>
      </c>
      <c r="E767" s="20">
        <f>+E768</f>
        <v>3.4</v>
      </c>
      <c r="F767" s="20">
        <f t="shared" si="34"/>
        <v>85</v>
      </c>
    </row>
    <row r="768" spans="1:6" ht="21.75" customHeight="1">
      <c r="A768" s="18" t="s">
        <v>33</v>
      </c>
      <c r="B768" s="19"/>
      <c r="C768" s="19">
        <v>240</v>
      </c>
      <c r="D768" s="20">
        <v>4</v>
      </c>
      <c r="E768" s="20">
        <v>3.4</v>
      </c>
      <c r="F768" s="20">
        <f t="shared" si="34"/>
        <v>85</v>
      </c>
    </row>
    <row r="769" spans="1:6" ht="26.25" customHeight="1">
      <c r="A769" s="18" t="s">
        <v>777</v>
      </c>
      <c r="B769" s="19" t="s">
        <v>266</v>
      </c>
      <c r="C769" s="19"/>
      <c r="D769" s="20">
        <f>+D770+D772</f>
        <v>1746.6000000000001</v>
      </c>
      <c r="E769" s="20">
        <f>+E770+E772</f>
        <v>1705.5</v>
      </c>
      <c r="F769" s="20">
        <f t="shared" si="34"/>
        <v>97.64685675025764</v>
      </c>
    </row>
    <row r="770" spans="1:6" ht="35.25" customHeight="1">
      <c r="A770" s="18" t="s">
        <v>264</v>
      </c>
      <c r="B770" s="19"/>
      <c r="C770" s="19">
        <v>100</v>
      </c>
      <c r="D770" s="20">
        <f>+D771</f>
        <v>1745.4</v>
      </c>
      <c r="E770" s="20">
        <f>+E771</f>
        <v>1704.4</v>
      </c>
      <c r="F770" s="20">
        <f t="shared" si="34"/>
        <v>97.65096825942477</v>
      </c>
    </row>
    <row r="771" spans="1:6" ht="18.75" customHeight="1">
      <c r="A771" s="18" t="s">
        <v>39</v>
      </c>
      <c r="B771" s="19"/>
      <c r="C771" s="19">
        <v>120</v>
      </c>
      <c r="D771" s="20">
        <v>1745.4</v>
      </c>
      <c r="E771" s="20">
        <v>1704.4</v>
      </c>
      <c r="F771" s="20">
        <f t="shared" si="34"/>
        <v>97.65096825942477</v>
      </c>
    </row>
    <row r="772" spans="1:6" ht="18.75" customHeight="1">
      <c r="A772" s="18" t="s">
        <v>59</v>
      </c>
      <c r="B772" s="19"/>
      <c r="C772" s="19">
        <v>200</v>
      </c>
      <c r="D772" s="20">
        <f>+D773</f>
        <v>1.2</v>
      </c>
      <c r="E772" s="20">
        <f>+E773</f>
        <v>1.1</v>
      </c>
      <c r="F772" s="20">
        <f t="shared" si="34"/>
        <v>91.66666666666667</v>
      </c>
    </row>
    <row r="773" spans="1:6" ht="25.5" customHeight="1">
      <c r="A773" s="18" t="s">
        <v>33</v>
      </c>
      <c r="B773" s="19"/>
      <c r="C773" s="19">
        <v>240</v>
      </c>
      <c r="D773" s="20">
        <v>1.2</v>
      </c>
      <c r="E773" s="20">
        <v>1.1</v>
      </c>
      <c r="F773" s="20">
        <f t="shared" si="34"/>
        <v>91.66666666666667</v>
      </c>
    </row>
    <row r="774" spans="1:6" ht="18.75" customHeight="1">
      <c r="A774" s="22" t="s">
        <v>305</v>
      </c>
      <c r="B774" s="23" t="s">
        <v>391</v>
      </c>
      <c r="C774" s="23"/>
      <c r="D774" s="24">
        <f>D775+D780+D788+D796</f>
        <v>84501.1</v>
      </c>
      <c r="E774" s="24">
        <f>E775+E780+E788+E796</f>
        <v>76408.5</v>
      </c>
      <c r="F774" s="24">
        <f t="shared" si="34"/>
        <v>90.42308324980384</v>
      </c>
    </row>
    <row r="775" spans="1:6" ht="18.75" customHeight="1">
      <c r="A775" s="18" t="s">
        <v>121</v>
      </c>
      <c r="B775" s="19" t="s">
        <v>392</v>
      </c>
      <c r="C775" s="19"/>
      <c r="D775" s="20">
        <f aca="true" t="shared" si="36" ref="D775:E778">D776</f>
        <v>1602.1</v>
      </c>
      <c r="E775" s="20">
        <f t="shared" si="36"/>
        <v>1601.7</v>
      </c>
      <c r="F775" s="20">
        <f t="shared" si="34"/>
        <v>99.97503276949006</v>
      </c>
    </row>
    <row r="776" spans="1:6" ht="35.25" customHeight="1">
      <c r="A776" s="18" t="s">
        <v>308</v>
      </c>
      <c r="B776" s="19" t="s">
        <v>309</v>
      </c>
      <c r="C776" s="19"/>
      <c r="D776" s="20">
        <f t="shared" si="36"/>
        <v>1602.1</v>
      </c>
      <c r="E776" s="20">
        <f t="shared" si="36"/>
        <v>1601.7</v>
      </c>
      <c r="F776" s="20">
        <f t="shared" si="34"/>
        <v>99.97503276949006</v>
      </c>
    </row>
    <row r="777" spans="1:6" ht="18.75" customHeight="1">
      <c r="A777" s="18" t="s">
        <v>681</v>
      </c>
      <c r="B777" s="19" t="s">
        <v>680</v>
      </c>
      <c r="C777" s="19"/>
      <c r="D777" s="20">
        <f t="shared" si="36"/>
        <v>1602.1</v>
      </c>
      <c r="E777" s="20">
        <f t="shared" si="36"/>
        <v>1601.7</v>
      </c>
      <c r="F777" s="20">
        <f t="shared" si="34"/>
        <v>99.97503276949006</v>
      </c>
    </row>
    <row r="778" spans="1:6" ht="18.75" customHeight="1">
      <c r="A778" s="18" t="s">
        <v>57</v>
      </c>
      <c r="B778" s="19"/>
      <c r="C778" s="19">
        <v>300</v>
      </c>
      <c r="D778" s="20">
        <f t="shared" si="36"/>
        <v>1602.1</v>
      </c>
      <c r="E778" s="20">
        <f t="shared" si="36"/>
        <v>1601.7</v>
      </c>
      <c r="F778" s="20">
        <f t="shared" si="34"/>
        <v>99.97503276949006</v>
      </c>
    </row>
    <row r="779" spans="1:6" ht="18.75" customHeight="1">
      <c r="A779" s="18" t="s">
        <v>47</v>
      </c>
      <c r="B779" s="19"/>
      <c r="C779" s="19">
        <v>320</v>
      </c>
      <c r="D779" s="20">
        <v>1602.1</v>
      </c>
      <c r="E779" s="20">
        <v>1601.7</v>
      </c>
      <c r="F779" s="20">
        <f t="shared" si="34"/>
        <v>99.97503276949006</v>
      </c>
    </row>
    <row r="780" spans="1:6" ht="28.5" customHeight="1">
      <c r="A780" s="18" t="s">
        <v>581</v>
      </c>
      <c r="B780" s="19" t="s">
        <v>199</v>
      </c>
      <c r="C780" s="19"/>
      <c r="D780" s="20">
        <f>D781</f>
        <v>9984</v>
      </c>
      <c r="E780" s="20">
        <f>E781</f>
        <v>8963.6</v>
      </c>
      <c r="F780" s="20">
        <f t="shared" si="34"/>
        <v>89.77964743589743</v>
      </c>
    </row>
    <row r="781" spans="1:6" ht="39" customHeight="1">
      <c r="A781" s="18" t="s">
        <v>582</v>
      </c>
      <c r="B781" s="19" t="s">
        <v>200</v>
      </c>
      <c r="C781" s="19"/>
      <c r="D781" s="20">
        <f>+D782+D786</f>
        <v>9984</v>
      </c>
      <c r="E781" s="20">
        <f>+E782+E786</f>
        <v>8963.6</v>
      </c>
      <c r="F781" s="20">
        <f t="shared" si="34"/>
        <v>89.77964743589743</v>
      </c>
    </row>
    <row r="782" spans="1:6" ht="25.5" customHeight="1">
      <c r="A782" s="18" t="s">
        <v>63</v>
      </c>
      <c r="B782" s="19" t="s">
        <v>64</v>
      </c>
      <c r="C782" s="19"/>
      <c r="D782" s="20">
        <f>+D783</f>
        <v>1000</v>
      </c>
      <c r="E782" s="20">
        <f>+E783</f>
        <v>960.9</v>
      </c>
      <c r="F782" s="20">
        <f t="shared" si="34"/>
        <v>96.09</v>
      </c>
    </row>
    <row r="783" spans="1:6" ht="18.75" customHeight="1">
      <c r="A783" s="18" t="s">
        <v>61</v>
      </c>
      <c r="B783" s="19"/>
      <c r="C783" s="19">
        <v>400</v>
      </c>
      <c r="D783" s="20">
        <f>+D784</f>
        <v>1000</v>
      </c>
      <c r="E783" s="20">
        <f>+E784</f>
        <v>960.9</v>
      </c>
      <c r="F783" s="20">
        <f t="shared" si="34"/>
        <v>96.09</v>
      </c>
    </row>
    <row r="784" spans="1:6" ht="18.75" customHeight="1">
      <c r="A784" s="18" t="s">
        <v>30</v>
      </c>
      <c r="B784" s="19"/>
      <c r="C784" s="19">
        <v>410</v>
      </c>
      <c r="D784" s="20">
        <v>1000</v>
      </c>
      <c r="E784" s="20">
        <v>960.9</v>
      </c>
      <c r="F784" s="20">
        <f t="shared" si="34"/>
        <v>96.09</v>
      </c>
    </row>
    <row r="785" spans="1:6" ht="36" customHeight="1">
      <c r="A785" s="18" t="s">
        <v>771</v>
      </c>
      <c r="B785" s="19" t="s">
        <v>424</v>
      </c>
      <c r="C785" s="19"/>
      <c r="D785" s="20">
        <f>D787</f>
        <v>8984</v>
      </c>
      <c r="E785" s="20">
        <f>E787</f>
        <v>8002.7</v>
      </c>
      <c r="F785" s="20">
        <f aca="true" t="shared" si="37" ref="F785:F848">E785/D785*100</f>
        <v>89.07724844167409</v>
      </c>
    </row>
    <row r="786" spans="1:6" ht="18.75" customHeight="1">
      <c r="A786" s="18" t="s">
        <v>61</v>
      </c>
      <c r="B786" s="19"/>
      <c r="C786" s="19">
        <v>400</v>
      </c>
      <c r="D786" s="20">
        <f>+D787</f>
        <v>8984</v>
      </c>
      <c r="E786" s="20">
        <f>+E787</f>
        <v>8002.7</v>
      </c>
      <c r="F786" s="20">
        <f t="shared" si="37"/>
        <v>89.07724844167409</v>
      </c>
    </row>
    <row r="787" spans="1:6" ht="18.75" customHeight="1">
      <c r="A787" s="18" t="s">
        <v>30</v>
      </c>
      <c r="B787" s="19"/>
      <c r="C787" s="19" t="s">
        <v>44</v>
      </c>
      <c r="D787" s="20">
        <v>8984</v>
      </c>
      <c r="E787" s="20">
        <v>8002.7</v>
      </c>
      <c r="F787" s="20">
        <f t="shared" si="37"/>
        <v>89.07724844167409</v>
      </c>
    </row>
    <row r="788" spans="1:6" ht="18.75" customHeight="1">
      <c r="A788" s="18" t="s">
        <v>75</v>
      </c>
      <c r="B788" s="19" t="s">
        <v>306</v>
      </c>
      <c r="C788" s="19"/>
      <c r="D788" s="20">
        <f>D789</f>
        <v>220.3</v>
      </c>
      <c r="E788" s="20">
        <f>E789</f>
        <v>220.2</v>
      </c>
      <c r="F788" s="20">
        <f t="shared" si="37"/>
        <v>99.95460735360871</v>
      </c>
    </row>
    <row r="789" spans="1:6" ht="30.75" customHeight="1">
      <c r="A789" s="18" t="s">
        <v>556</v>
      </c>
      <c r="B789" s="19" t="s">
        <v>307</v>
      </c>
      <c r="C789" s="19"/>
      <c r="D789" s="20">
        <f>D793+D790</f>
        <v>220.3</v>
      </c>
      <c r="E789" s="20">
        <f>E793+E790</f>
        <v>220.2</v>
      </c>
      <c r="F789" s="20">
        <f t="shared" si="37"/>
        <v>99.95460735360871</v>
      </c>
    </row>
    <row r="790" spans="1:6" ht="18.75" customHeight="1">
      <c r="A790" s="41" t="s">
        <v>731</v>
      </c>
      <c r="B790" s="19" t="s">
        <v>732</v>
      </c>
      <c r="C790" s="19"/>
      <c r="D790" s="20">
        <f>D791</f>
        <v>218</v>
      </c>
      <c r="E790" s="20">
        <f>E791</f>
        <v>218</v>
      </c>
      <c r="F790" s="20">
        <f t="shared" si="37"/>
        <v>100</v>
      </c>
    </row>
    <row r="791" spans="1:6" ht="18.75" customHeight="1">
      <c r="A791" s="18" t="s">
        <v>57</v>
      </c>
      <c r="B791" s="19"/>
      <c r="C791" s="19">
        <v>300</v>
      </c>
      <c r="D791" s="20">
        <f>D792</f>
        <v>218</v>
      </c>
      <c r="E791" s="20">
        <f>E792</f>
        <v>218</v>
      </c>
      <c r="F791" s="20">
        <f t="shared" si="37"/>
        <v>100</v>
      </c>
    </row>
    <row r="792" spans="1:6" ht="18.75" customHeight="1">
      <c r="A792" s="18" t="s">
        <v>47</v>
      </c>
      <c r="B792" s="19"/>
      <c r="C792" s="19">
        <v>320</v>
      </c>
      <c r="D792" s="20">
        <v>218</v>
      </c>
      <c r="E792" s="20">
        <v>218</v>
      </c>
      <c r="F792" s="20">
        <f t="shared" si="37"/>
        <v>100</v>
      </c>
    </row>
    <row r="793" spans="1:6" ht="32.25" customHeight="1">
      <c r="A793" s="18" t="s">
        <v>733</v>
      </c>
      <c r="B793" s="19" t="s">
        <v>419</v>
      </c>
      <c r="C793" s="19"/>
      <c r="D793" s="20">
        <f>D794</f>
        <v>2.3</v>
      </c>
      <c r="E793" s="20">
        <f>E794</f>
        <v>2.2</v>
      </c>
      <c r="F793" s="20">
        <f t="shared" si="37"/>
        <v>95.6521739130435</v>
      </c>
    </row>
    <row r="794" spans="1:6" ht="18.75" customHeight="1">
      <c r="A794" s="18" t="s">
        <v>57</v>
      </c>
      <c r="B794" s="19"/>
      <c r="C794" s="19">
        <v>300</v>
      </c>
      <c r="D794" s="20">
        <f>D795</f>
        <v>2.3</v>
      </c>
      <c r="E794" s="20">
        <f>E795</f>
        <v>2.2</v>
      </c>
      <c r="F794" s="20">
        <f t="shared" si="37"/>
        <v>95.6521739130435</v>
      </c>
    </row>
    <row r="795" spans="1:6" ht="18.75" customHeight="1">
      <c r="A795" s="18" t="s">
        <v>47</v>
      </c>
      <c r="B795" s="19"/>
      <c r="C795" s="19">
        <v>320</v>
      </c>
      <c r="D795" s="20">
        <v>2.3</v>
      </c>
      <c r="E795" s="20">
        <v>2.2</v>
      </c>
      <c r="F795" s="20">
        <f t="shared" si="37"/>
        <v>95.6521739130435</v>
      </c>
    </row>
    <row r="796" spans="1:6" ht="18.75" customHeight="1">
      <c r="A796" s="18" t="s">
        <v>37</v>
      </c>
      <c r="B796" s="26" t="s">
        <v>533</v>
      </c>
      <c r="C796" s="42"/>
      <c r="D796" s="20">
        <f>D797</f>
        <v>72694.70000000001</v>
      </c>
      <c r="E796" s="20">
        <f>E797</f>
        <v>65623</v>
      </c>
      <c r="F796" s="20">
        <f t="shared" si="37"/>
        <v>90.27205559690044</v>
      </c>
    </row>
    <row r="797" spans="1:6" ht="33.75" customHeight="1">
      <c r="A797" s="18" t="s">
        <v>583</v>
      </c>
      <c r="B797" s="26" t="s">
        <v>534</v>
      </c>
      <c r="C797" s="43"/>
      <c r="D797" s="20">
        <f>D798+D805+D808</f>
        <v>72694.70000000001</v>
      </c>
      <c r="E797" s="20">
        <f>E798+E805+E808</f>
        <v>65623</v>
      </c>
      <c r="F797" s="20">
        <f t="shared" si="37"/>
        <v>90.27205559690044</v>
      </c>
    </row>
    <row r="798" spans="1:6" ht="18.75" customHeight="1">
      <c r="A798" s="18" t="s">
        <v>38</v>
      </c>
      <c r="B798" s="26" t="s">
        <v>535</v>
      </c>
      <c r="C798" s="43"/>
      <c r="D798" s="20">
        <f>D799+D801+D803</f>
        <v>22383.800000000003</v>
      </c>
      <c r="E798" s="20">
        <f>E799+E801+E803</f>
        <v>20963.899999999998</v>
      </c>
      <c r="F798" s="20">
        <f t="shared" si="37"/>
        <v>93.65657305730035</v>
      </c>
    </row>
    <row r="799" spans="1:6" ht="36" customHeight="1">
      <c r="A799" s="18" t="s">
        <v>264</v>
      </c>
      <c r="B799" s="44"/>
      <c r="C799" s="36">
        <v>100</v>
      </c>
      <c r="D799" s="45">
        <f>D800</f>
        <v>22066.9</v>
      </c>
      <c r="E799" s="45">
        <f>E800</f>
        <v>20841.1</v>
      </c>
      <c r="F799" s="45">
        <f t="shared" si="37"/>
        <v>94.44507384363004</v>
      </c>
    </row>
    <row r="800" spans="1:6" ht="18.75" customHeight="1">
      <c r="A800" s="18" t="s">
        <v>39</v>
      </c>
      <c r="B800" s="19"/>
      <c r="C800" s="19">
        <v>120</v>
      </c>
      <c r="D800" s="20">
        <v>22066.9</v>
      </c>
      <c r="E800" s="20">
        <v>20841.1</v>
      </c>
      <c r="F800" s="20">
        <f t="shared" si="37"/>
        <v>94.44507384363004</v>
      </c>
    </row>
    <row r="801" spans="1:6" ht="18.75" customHeight="1">
      <c r="A801" s="18" t="s">
        <v>345</v>
      </c>
      <c r="B801" s="26"/>
      <c r="C801" s="26" t="s">
        <v>346</v>
      </c>
      <c r="D801" s="20">
        <f>D802</f>
        <v>316.5</v>
      </c>
      <c r="E801" s="20">
        <f>E802</f>
        <v>122.6</v>
      </c>
      <c r="F801" s="20">
        <f t="shared" si="37"/>
        <v>38.73617693522907</v>
      </c>
    </row>
    <row r="802" spans="1:6" ht="23.25" customHeight="1">
      <c r="A802" s="18" t="s">
        <v>33</v>
      </c>
      <c r="B802" s="19"/>
      <c r="C802" s="19">
        <v>240</v>
      </c>
      <c r="D802" s="20">
        <v>316.5</v>
      </c>
      <c r="E802" s="20">
        <v>122.6</v>
      </c>
      <c r="F802" s="20">
        <f t="shared" si="37"/>
        <v>38.73617693522907</v>
      </c>
    </row>
    <row r="803" spans="1:6" ht="18.75" customHeight="1">
      <c r="A803" s="18" t="s">
        <v>60</v>
      </c>
      <c r="B803" s="19"/>
      <c r="C803" s="19">
        <v>800</v>
      </c>
      <c r="D803" s="20">
        <f>D804</f>
        <v>0.4</v>
      </c>
      <c r="E803" s="20">
        <f>E804</f>
        <v>0.2</v>
      </c>
      <c r="F803" s="20">
        <f t="shared" si="37"/>
        <v>50</v>
      </c>
    </row>
    <row r="804" spans="1:6" ht="18.75" customHeight="1">
      <c r="A804" s="18" t="s">
        <v>40</v>
      </c>
      <c r="B804" s="19"/>
      <c r="C804" s="19">
        <v>850</v>
      </c>
      <c r="D804" s="20">
        <v>0.4</v>
      </c>
      <c r="E804" s="20">
        <v>0.2</v>
      </c>
      <c r="F804" s="20">
        <f t="shared" si="37"/>
        <v>50</v>
      </c>
    </row>
    <row r="805" spans="1:6" ht="18.75" customHeight="1">
      <c r="A805" s="18" t="s">
        <v>88</v>
      </c>
      <c r="B805" s="19" t="s">
        <v>646</v>
      </c>
      <c r="C805" s="19"/>
      <c r="D805" s="20">
        <f>+D806</f>
        <v>50</v>
      </c>
      <c r="E805" s="20">
        <f>+E806</f>
        <v>50</v>
      </c>
      <c r="F805" s="20">
        <f t="shared" si="37"/>
        <v>100</v>
      </c>
    </row>
    <row r="806" spans="1:6" ht="18.75" customHeight="1">
      <c r="A806" s="18" t="s">
        <v>57</v>
      </c>
      <c r="B806" s="19"/>
      <c r="C806" s="26" t="s">
        <v>693</v>
      </c>
      <c r="D806" s="20">
        <f>+D807</f>
        <v>50</v>
      </c>
      <c r="E806" s="20">
        <f>+E807</f>
        <v>50</v>
      </c>
      <c r="F806" s="20">
        <f t="shared" si="37"/>
        <v>100</v>
      </c>
    </row>
    <row r="807" spans="1:6" ht="18.75" customHeight="1">
      <c r="A807" s="18" t="s">
        <v>140</v>
      </c>
      <c r="B807" s="19"/>
      <c r="C807" s="26" t="s">
        <v>694</v>
      </c>
      <c r="D807" s="20">
        <v>50</v>
      </c>
      <c r="E807" s="20">
        <v>50</v>
      </c>
      <c r="F807" s="20">
        <f t="shared" si="37"/>
        <v>100</v>
      </c>
    </row>
    <row r="808" spans="1:6" ht="18.75" customHeight="1">
      <c r="A808" s="18" t="s">
        <v>27</v>
      </c>
      <c r="B808" s="19" t="s">
        <v>735</v>
      </c>
      <c r="C808" s="26"/>
      <c r="D808" s="20">
        <f>+D809+D811+D813</f>
        <v>50260.9</v>
      </c>
      <c r="E808" s="20">
        <f>+E809+E811+E813</f>
        <v>44609.1</v>
      </c>
      <c r="F808" s="20">
        <f t="shared" si="37"/>
        <v>88.75507601336227</v>
      </c>
    </row>
    <row r="809" spans="1:6" ht="36.75" customHeight="1">
      <c r="A809" s="18" t="s">
        <v>264</v>
      </c>
      <c r="B809" s="19"/>
      <c r="C809" s="26">
        <v>100</v>
      </c>
      <c r="D809" s="20">
        <f>D810</f>
        <v>31626.9</v>
      </c>
      <c r="E809" s="20">
        <f>E810</f>
        <v>30706.4</v>
      </c>
      <c r="F809" s="20">
        <f t="shared" si="37"/>
        <v>97.08950292314455</v>
      </c>
    </row>
    <row r="810" spans="1:6" ht="18.75" customHeight="1">
      <c r="A810" s="18" t="s">
        <v>102</v>
      </c>
      <c r="B810" s="19"/>
      <c r="C810" s="26" t="s">
        <v>104</v>
      </c>
      <c r="D810" s="20">
        <v>31626.9</v>
      </c>
      <c r="E810" s="20">
        <v>30706.4</v>
      </c>
      <c r="F810" s="20">
        <f t="shared" si="37"/>
        <v>97.08950292314455</v>
      </c>
    </row>
    <row r="811" spans="1:6" ht="24.75" customHeight="1">
      <c r="A811" s="18" t="s">
        <v>59</v>
      </c>
      <c r="B811" s="19"/>
      <c r="C811" s="26" t="s">
        <v>346</v>
      </c>
      <c r="D811" s="20">
        <f>D812</f>
        <v>17959.4</v>
      </c>
      <c r="E811" s="20">
        <f>E812</f>
        <v>13782.1</v>
      </c>
      <c r="F811" s="20">
        <f t="shared" si="37"/>
        <v>76.74031426439636</v>
      </c>
    </row>
    <row r="812" spans="1:6" ht="18.75" customHeight="1">
      <c r="A812" s="18" t="s">
        <v>33</v>
      </c>
      <c r="B812" s="19"/>
      <c r="C812" s="26">
        <v>240</v>
      </c>
      <c r="D812" s="20">
        <v>17959.4</v>
      </c>
      <c r="E812" s="20">
        <v>13782.1</v>
      </c>
      <c r="F812" s="20">
        <f t="shared" si="37"/>
        <v>76.74031426439636</v>
      </c>
    </row>
    <row r="813" spans="1:6" ht="18.75" customHeight="1">
      <c r="A813" s="18" t="s">
        <v>60</v>
      </c>
      <c r="B813" s="19"/>
      <c r="C813" s="26">
        <v>800</v>
      </c>
      <c r="D813" s="20">
        <f>D814</f>
        <v>674.6</v>
      </c>
      <c r="E813" s="20">
        <f>E814</f>
        <v>120.6</v>
      </c>
      <c r="F813" s="20">
        <f t="shared" si="37"/>
        <v>17.877260598873406</v>
      </c>
    </row>
    <row r="814" spans="1:6" ht="18.75" customHeight="1">
      <c r="A814" s="18" t="s">
        <v>40</v>
      </c>
      <c r="B814" s="19"/>
      <c r="C814" s="26">
        <v>850</v>
      </c>
      <c r="D814" s="20">
        <v>674.6</v>
      </c>
      <c r="E814" s="20">
        <v>120.6</v>
      </c>
      <c r="F814" s="20">
        <f t="shared" si="37"/>
        <v>17.877260598873406</v>
      </c>
    </row>
    <row r="815" spans="1:6" ht="46.5" customHeight="1">
      <c r="A815" s="22" t="s">
        <v>425</v>
      </c>
      <c r="B815" s="23" t="s">
        <v>365</v>
      </c>
      <c r="C815" s="23"/>
      <c r="D815" s="24">
        <f>D816+D859+D829+D821</f>
        <v>299706.1</v>
      </c>
      <c r="E815" s="24">
        <f>E816+E859+E829+E821</f>
        <v>249864.69999999998</v>
      </c>
      <c r="F815" s="24">
        <f t="shared" si="37"/>
        <v>83.36990805325617</v>
      </c>
    </row>
    <row r="816" spans="1:6" ht="18.75" customHeight="1">
      <c r="A816" s="18" t="s">
        <v>426</v>
      </c>
      <c r="B816" s="30" t="s">
        <v>343</v>
      </c>
      <c r="C816" s="23"/>
      <c r="D816" s="20">
        <f aca="true" t="shared" si="38" ref="D816:E819">+D817</f>
        <v>296.6</v>
      </c>
      <c r="E816" s="20">
        <f t="shared" si="38"/>
        <v>289.6</v>
      </c>
      <c r="F816" s="20">
        <f t="shared" si="37"/>
        <v>97.63991908293998</v>
      </c>
    </row>
    <row r="817" spans="1:6" ht="34.5" customHeight="1">
      <c r="A817" s="18" t="s">
        <v>427</v>
      </c>
      <c r="B817" s="30" t="s">
        <v>344</v>
      </c>
      <c r="C817" s="19"/>
      <c r="D817" s="20">
        <f t="shared" si="38"/>
        <v>296.6</v>
      </c>
      <c r="E817" s="20">
        <f t="shared" si="38"/>
        <v>289.6</v>
      </c>
      <c r="F817" s="20">
        <f t="shared" si="37"/>
        <v>97.63991908293998</v>
      </c>
    </row>
    <row r="818" spans="1:6" ht="18.75" customHeight="1">
      <c r="A818" s="18" t="s">
        <v>683</v>
      </c>
      <c r="B818" s="19" t="s">
        <v>684</v>
      </c>
      <c r="C818" s="26"/>
      <c r="D818" s="20">
        <f t="shared" si="38"/>
        <v>296.6</v>
      </c>
      <c r="E818" s="20">
        <f t="shared" si="38"/>
        <v>289.6</v>
      </c>
      <c r="F818" s="20">
        <f t="shared" si="37"/>
        <v>97.63991908293998</v>
      </c>
    </row>
    <row r="819" spans="1:6" ht="18.75" customHeight="1">
      <c r="A819" s="18" t="s">
        <v>59</v>
      </c>
      <c r="B819" s="19"/>
      <c r="C819" s="26">
        <v>200</v>
      </c>
      <c r="D819" s="20">
        <f t="shared" si="38"/>
        <v>296.6</v>
      </c>
      <c r="E819" s="20">
        <f t="shared" si="38"/>
        <v>289.6</v>
      </c>
      <c r="F819" s="20">
        <f t="shared" si="37"/>
        <v>97.63991908293998</v>
      </c>
    </row>
    <row r="820" spans="1:6" ht="22.5" customHeight="1">
      <c r="A820" s="18" t="s">
        <v>33</v>
      </c>
      <c r="B820" s="19"/>
      <c r="C820" s="26">
        <v>240</v>
      </c>
      <c r="D820" s="20">
        <v>296.6</v>
      </c>
      <c r="E820" s="20">
        <v>289.6</v>
      </c>
      <c r="F820" s="20">
        <f t="shared" si="37"/>
        <v>97.63991908293998</v>
      </c>
    </row>
    <row r="821" spans="1:6" ht="18.75" customHeight="1">
      <c r="A821" s="18" t="s">
        <v>543</v>
      </c>
      <c r="B821" s="30" t="s">
        <v>545</v>
      </c>
      <c r="C821" s="19"/>
      <c r="D821" s="20">
        <f>+D822</f>
        <v>23727.3</v>
      </c>
      <c r="E821" s="20">
        <f>+E822</f>
        <v>1326.4</v>
      </c>
      <c r="F821" s="20">
        <f t="shared" si="37"/>
        <v>5.590185145381059</v>
      </c>
    </row>
    <row r="822" spans="1:6" ht="28.5" customHeight="1">
      <c r="A822" s="18" t="s">
        <v>544</v>
      </c>
      <c r="B822" s="30" t="s">
        <v>547</v>
      </c>
      <c r="C822" s="19"/>
      <c r="D822" s="20">
        <f>+D823+D826</f>
        <v>23727.3</v>
      </c>
      <c r="E822" s="20">
        <f>+E823+E826</f>
        <v>1326.4</v>
      </c>
      <c r="F822" s="20">
        <f t="shared" si="37"/>
        <v>5.590185145381059</v>
      </c>
    </row>
    <row r="823" spans="1:6" ht="18.75" customHeight="1">
      <c r="A823" s="18" t="s">
        <v>596</v>
      </c>
      <c r="B823" s="19" t="s">
        <v>598</v>
      </c>
      <c r="C823" s="26"/>
      <c r="D823" s="20">
        <f>+D824</f>
        <v>21354.5</v>
      </c>
      <c r="E823" s="20">
        <f>+E824</f>
        <v>0</v>
      </c>
      <c r="F823" s="20">
        <f t="shared" si="37"/>
        <v>0</v>
      </c>
    </row>
    <row r="824" spans="1:6" ht="18.75" customHeight="1">
      <c r="A824" s="18" t="s">
        <v>59</v>
      </c>
      <c r="B824" s="19"/>
      <c r="C824" s="26">
        <v>200</v>
      </c>
      <c r="D824" s="20">
        <f>+D825</f>
        <v>21354.5</v>
      </c>
      <c r="E824" s="20">
        <f>+E825</f>
        <v>0</v>
      </c>
      <c r="F824" s="20">
        <f t="shared" si="37"/>
        <v>0</v>
      </c>
    </row>
    <row r="825" spans="1:6" ht="24" customHeight="1">
      <c r="A825" s="18" t="s">
        <v>33</v>
      </c>
      <c r="B825" s="19"/>
      <c r="C825" s="26">
        <v>240</v>
      </c>
      <c r="D825" s="20">
        <v>21354.5</v>
      </c>
      <c r="E825" s="20">
        <v>0</v>
      </c>
      <c r="F825" s="20">
        <f t="shared" si="37"/>
        <v>0</v>
      </c>
    </row>
    <row r="826" spans="1:6" ht="24.75" customHeight="1">
      <c r="A826" s="18" t="s">
        <v>597</v>
      </c>
      <c r="B826" s="19" t="s">
        <v>599</v>
      </c>
      <c r="C826" s="26"/>
      <c r="D826" s="20">
        <f>+D827</f>
        <v>2372.8</v>
      </c>
      <c r="E826" s="20">
        <f>+E827</f>
        <v>1326.4</v>
      </c>
      <c r="F826" s="20">
        <f t="shared" si="37"/>
        <v>55.900202292650036</v>
      </c>
    </row>
    <row r="827" spans="1:6" ht="18.75" customHeight="1">
      <c r="A827" s="18" t="s">
        <v>59</v>
      </c>
      <c r="B827" s="19"/>
      <c r="C827" s="26">
        <v>200</v>
      </c>
      <c r="D827" s="20">
        <f>+D828</f>
        <v>2372.8</v>
      </c>
      <c r="E827" s="20">
        <f>+E828</f>
        <v>1326.4</v>
      </c>
      <c r="F827" s="20">
        <f t="shared" si="37"/>
        <v>55.900202292650036</v>
      </c>
    </row>
    <row r="828" spans="1:6" ht="23.25" customHeight="1">
      <c r="A828" s="18" t="s">
        <v>33</v>
      </c>
      <c r="B828" s="19"/>
      <c r="C828" s="26">
        <v>240</v>
      </c>
      <c r="D828" s="20">
        <v>2372.8</v>
      </c>
      <c r="E828" s="20">
        <v>1326.4</v>
      </c>
      <c r="F828" s="20">
        <f t="shared" si="37"/>
        <v>55.900202292650036</v>
      </c>
    </row>
    <row r="829" spans="1:6" ht="27.75" customHeight="1">
      <c r="A829" s="18" t="s">
        <v>428</v>
      </c>
      <c r="B829" s="19" t="s">
        <v>416</v>
      </c>
      <c r="C829" s="19"/>
      <c r="D829" s="20">
        <f>+D843+D830</f>
        <v>123705.3</v>
      </c>
      <c r="E829" s="20">
        <f>+E843+E830</f>
        <v>99176.29999999999</v>
      </c>
      <c r="F829" s="20">
        <f t="shared" si="37"/>
        <v>80.17142353642082</v>
      </c>
    </row>
    <row r="830" spans="1:6" ht="33.75" customHeight="1">
      <c r="A830" s="18" t="s">
        <v>429</v>
      </c>
      <c r="B830" s="19" t="s">
        <v>430</v>
      </c>
      <c r="C830" s="19"/>
      <c r="D830" s="20">
        <f>+D831+D834+D837+D840</f>
        <v>49503.3</v>
      </c>
      <c r="E830" s="20">
        <f>+E831+E834+E837+E840</f>
        <v>48845</v>
      </c>
      <c r="F830" s="20">
        <f t="shared" si="37"/>
        <v>98.6701896641234</v>
      </c>
    </row>
    <row r="831" spans="1:6" ht="18.75" customHeight="1">
      <c r="A831" s="18" t="s">
        <v>188</v>
      </c>
      <c r="B831" s="19" t="s">
        <v>431</v>
      </c>
      <c r="C831" s="19"/>
      <c r="D831" s="20">
        <f>+D832</f>
        <v>2600</v>
      </c>
      <c r="E831" s="20">
        <f>+E832</f>
        <v>2445</v>
      </c>
      <c r="F831" s="20">
        <f t="shared" si="37"/>
        <v>94.03846153846153</v>
      </c>
    </row>
    <row r="832" spans="1:6" ht="18.75" customHeight="1">
      <c r="A832" s="18" t="s">
        <v>59</v>
      </c>
      <c r="B832" s="19"/>
      <c r="C832" s="26">
        <v>200</v>
      </c>
      <c r="D832" s="20">
        <f>+D833</f>
        <v>2600</v>
      </c>
      <c r="E832" s="20">
        <f>+E833</f>
        <v>2445</v>
      </c>
      <c r="F832" s="20">
        <f t="shared" si="37"/>
        <v>94.03846153846153</v>
      </c>
    </row>
    <row r="833" spans="1:6" ht="21.75" customHeight="1">
      <c r="A833" s="18" t="s">
        <v>33</v>
      </c>
      <c r="B833" s="19"/>
      <c r="C833" s="26">
        <v>240</v>
      </c>
      <c r="D833" s="20">
        <v>2600</v>
      </c>
      <c r="E833" s="20">
        <v>2445</v>
      </c>
      <c r="F833" s="20">
        <f t="shared" si="37"/>
        <v>94.03846153846153</v>
      </c>
    </row>
    <row r="834" spans="1:6" ht="26.25" customHeight="1">
      <c r="A834" s="18" t="s">
        <v>714</v>
      </c>
      <c r="B834" s="19" t="s">
        <v>716</v>
      </c>
      <c r="C834" s="26"/>
      <c r="D834" s="20">
        <f>+D835</f>
        <v>21000</v>
      </c>
      <c r="E834" s="20">
        <f>+E835</f>
        <v>21000</v>
      </c>
      <c r="F834" s="20">
        <f t="shared" si="37"/>
        <v>100</v>
      </c>
    </row>
    <row r="835" spans="1:6" ht="18.75" customHeight="1">
      <c r="A835" s="18" t="s">
        <v>60</v>
      </c>
      <c r="B835" s="19"/>
      <c r="C835" s="26" t="s">
        <v>418</v>
      </c>
      <c r="D835" s="20">
        <f>+D836</f>
        <v>21000</v>
      </c>
      <c r="E835" s="20">
        <f>+E836</f>
        <v>21000</v>
      </c>
      <c r="F835" s="20">
        <f t="shared" si="37"/>
        <v>100</v>
      </c>
    </row>
    <row r="836" spans="1:6" ht="30" customHeight="1">
      <c r="A836" s="18" t="s">
        <v>794</v>
      </c>
      <c r="B836" s="19"/>
      <c r="C836" s="26">
        <v>810</v>
      </c>
      <c r="D836" s="20">
        <v>21000</v>
      </c>
      <c r="E836" s="20">
        <v>21000</v>
      </c>
      <c r="F836" s="20">
        <f t="shared" si="37"/>
        <v>100</v>
      </c>
    </row>
    <row r="837" spans="1:6" ht="30.75" customHeight="1">
      <c r="A837" s="18" t="s">
        <v>715</v>
      </c>
      <c r="B837" s="19" t="s">
        <v>717</v>
      </c>
      <c r="C837" s="26"/>
      <c r="D837" s="20">
        <f>+D838</f>
        <v>5000</v>
      </c>
      <c r="E837" s="20">
        <f>+E838</f>
        <v>5000</v>
      </c>
      <c r="F837" s="20">
        <f t="shared" si="37"/>
        <v>100</v>
      </c>
    </row>
    <row r="838" spans="1:6" ht="18.75" customHeight="1">
      <c r="A838" s="18" t="s">
        <v>60</v>
      </c>
      <c r="B838" s="19"/>
      <c r="C838" s="26" t="s">
        <v>418</v>
      </c>
      <c r="D838" s="20">
        <f>+D839</f>
        <v>5000</v>
      </c>
      <c r="E838" s="20">
        <f>+E839</f>
        <v>5000</v>
      </c>
      <c r="F838" s="20">
        <f t="shared" si="37"/>
        <v>100</v>
      </c>
    </row>
    <row r="839" spans="1:6" ht="25.5" customHeight="1">
      <c r="A839" s="18" t="s">
        <v>794</v>
      </c>
      <c r="B839" s="19"/>
      <c r="C839" s="26">
        <v>810</v>
      </c>
      <c r="D839" s="20">
        <v>5000</v>
      </c>
      <c r="E839" s="20">
        <v>5000</v>
      </c>
      <c r="F839" s="20">
        <f t="shared" si="37"/>
        <v>100</v>
      </c>
    </row>
    <row r="840" spans="1:6" ht="37.5" customHeight="1">
      <c r="A840" s="18" t="s">
        <v>805</v>
      </c>
      <c r="B840" s="19" t="s">
        <v>779</v>
      </c>
      <c r="C840" s="26"/>
      <c r="D840" s="20">
        <f>+D841</f>
        <v>20903.3</v>
      </c>
      <c r="E840" s="20">
        <f>+E841</f>
        <v>20400</v>
      </c>
      <c r="F840" s="20">
        <f t="shared" si="37"/>
        <v>97.5922462003607</v>
      </c>
    </row>
    <row r="841" spans="1:6" ht="18.75" customHeight="1">
      <c r="A841" s="18" t="s">
        <v>60</v>
      </c>
      <c r="B841" s="19"/>
      <c r="C841" s="26" t="s">
        <v>418</v>
      </c>
      <c r="D841" s="20">
        <f>+D842</f>
        <v>20903.3</v>
      </c>
      <c r="E841" s="20">
        <f>+E842</f>
        <v>20400</v>
      </c>
      <c r="F841" s="20">
        <f t="shared" si="37"/>
        <v>97.5922462003607</v>
      </c>
    </row>
    <row r="842" spans="1:6" ht="28.5" customHeight="1">
      <c r="A842" s="18" t="s">
        <v>794</v>
      </c>
      <c r="B842" s="19"/>
      <c r="C842" s="26">
        <v>810</v>
      </c>
      <c r="D842" s="20">
        <v>20903.3</v>
      </c>
      <c r="E842" s="20">
        <v>20400</v>
      </c>
      <c r="F842" s="20">
        <f t="shared" si="37"/>
        <v>97.5922462003607</v>
      </c>
    </row>
    <row r="843" spans="1:6" ht="36" customHeight="1">
      <c r="A843" s="18" t="s">
        <v>432</v>
      </c>
      <c r="B843" s="19" t="s">
        <v>417</v>
      </c>
      <c r="C843" s="19"/>
      <c r="D843" s="20">
        <f>+D853+D856+D844+D847+D850</f>
        <v>74202</v>
      </c>
      <c r="E843" s="20">
        <f>+E853+E856+E844+E847+E850</f>
        <v>50331.299999999996</v>
      </c>
      <c r="F843" s="20">
        <f t="shared" si="37"/>
        <v>67.83011239589229</v>
      </c>
    </row>
    <row r="844" spans="1:6" ht="18.75" customHeight="1">
      <c r="A844" s="18" t="s">
        <v>647</v>
      </c>
      <c r="B844" s="19" t="s">
        <v>726</v>
      </c>
      <c r="C844" s="26"/>
      <c r="D844" s="20">
        <f>+D845</f>
        <v>182</v>
      </c>
      <c r="E844" s="20">
        <f>+E845</f>
        <v>181.1</v>
      </c>
      <c r="F844" s="20">
        <f t="shared" si="37"/>
        <v>99.50549450549451</v>
      </c>
    </row>
    <row r="845" spans="1:6" ht="18.75" customHeight="1">
      <c r="A845" s="18" t="s">
        <v>59</v>
      </c>
      <c r="B845" s="19"/>
      <c r="C845" s="26">
        <v>200</v>
      </c>
      <c r="D845" s="20">
        <f>+D846</f>
        <v>182</v>
      </c>
      <c r="E845" s="20">
        <f>+E846</f>
        <v>181.1</v>
      </c>
      <c r="F845" s="20">
        <f t="shared" si="37"/>
        <v>99.50549450549451</v>
      </c>
    </row>
    <row r="846" spans="1:6" ht="29.25" customHeight="1">
      <c r="A846" s="18" t="s">
        <v>33</v>
      </c>
      <c r="B846" s="19"/>
      <c r="C846" s="26">
        <v>240</v>
      </c>
      <c r="D846" s="20">
        <v>182</v>
      </c>
      <c r="E846" s="20">
        <v>181.1</v>
      </c>
      <c r="F846" s="20">
        <f t="shared" si="37"/>
        <v>99.50549450549451</v>
      </c>
    </row>
    <row r="847" spans="1:6" ht="18.75" customHeight="1">
      <c r="A847" s="18" t="s">
        <v>780</v>
      </c>
      <c r="B847" s="19" t="s">
        <v>781</v>
      </c>
      <c r="C847" s="26"/>
      <c r="D847" s="20">
        <f>+D848</f>
        <v>99</v>
      </c>
      <c r="E847" s="20">
        <f>+E848</f>
        <v>98</v>
      </c>
      <c r="F847" s="20">
        <f t="shared" si="37"/>
        <v>98.98989898989899</v>
      </c>
    </row>
    <row r="848" spans="1:6" ht="18.75" customHeight="1">
      <c r="A848" s="18" t="s">
        <v>59</v>
      </c>
      <c r="B848" s="19"/>
      <c r="C848" s="26">
        <v>200</v>
      </c>
      <c r="D848" s="20">
        <f>+D849</f>
        <v>99</v>
      </c>
      <c r="E848" s="20">
        <f>+E849</f>
        <v>98</v>
      </c>
      <c r="F848" s="20">
        <f t="shared" si="37"/>
        <v>98.98989898989899</v>
      </c>
    </row>
    <row r="849" spans="1:6" ht="21" customHeight="1">
      <c r="A849" s="18" t="s">
        <v>33</v>
      </c>
      <c r="B849" s="19"/>
      <c r="C849" s="26">
        <v>240</v>
      </c>
      <c r="D849" s="20">
        <v>99</v>
      </c>
      <c r="E849" s="20">
        <v>98</v>
      </c>
      <c r="F849" s="20">
        <f aca="true" t="shared" si="39" ref="F849:F912">E849/D849*100</f>
        <v>98.98989898989899</v>
      </c>
    </row>
    <row r="850" spans="1:6" ht="29.25" customHeight="1">
      <c r="A850" s="18" t="s">
        <v>796</v>
      </c>
      <c r="B850" s="19" t="s">
        <v>797</v>
      </c>
      <c r="C850" s="26"/>
      <c r="D850" s="20">
        <f>+D851</f>
        <v>29068.7</v>
      </c>
      <c r="E850" s="20">
        <f>+E851</f>
        <v>6293.7</v>
      </c>
      <c r="F850" s="20">
        <f t="shared" si="39"/>
        <v>21.65112302923763</v>
      </c>
    </row>
    <row r="851" spans="1:6" ht="18.75" customHeight="1">
      <c r="A851" s="18" t="s">
        <v>60</v>
      </c>
      <c r="B851" s="19"/>
      <c r="C851" s="26" t="s">
        <v>418</v>
      </c>
      <c r="D851" s="20">
        <f>+D852</f>
        <v>29068.7</v>
      </c>
      <c r="E851" s="20">
        <f>+E852</f>
        <v>6293.7</v>
      </c>
      <c r="F851" s="20">
        <f t="shared" si="39"/>
        <v>21.65112302923763</v>
      </c>
    </row>
    <row r="852" spans="1:6" ht="27" customHeight="1">
      <c r="A852" s="18" t="s">
        <v>794</v>
      </c>
      <c r="B852" s="19"/>
      <c r="C852" s="26">
        <v>810</v>
      </c>
      <c r="D852" s="20">
        <v>29068.7</v>
      </c>
      <c r="E852" s="20">
        <v>6293.7</v>
      </c>
      <c r="F852" s="20">
        <f t="shared" si="39"/>
        <v>21.65112302923763</v>
      </c>
    </row>
    <row r="853" spans="1:6" ht="42" customHeight="1">
      <c r="A853" s="18" t="s">
        <v>808</v>
      </c>
      <c r="B853" s="19" t="s">
        <v>650</v>
      </c>
      <c r="C853" s="19"/>
      <c r="D853" s="20">
        <f>+D854</f>
        <v>2313.5</v>
      </c>
      <c r="E853" s="20">
        <f>+E854</f>
        <v>2192.2</v>
      </c>
      <c r="F853" s="20">
        <f t="shared" si="39"/>
        <v>94.75686189755781</v>
      </c>
    </row>
    <row r="854" spans="1:6" ht="18.75" customHeight="1">
      <c r="A854" s="18" t="s">
        <v>59</v>
      </c>
      <c r="B854" s="19"/>
      <c r="C854" s="26">
        <v>200</v>
      </c>
      <c r="D854" s="20">
        <f>+D855</f>
        <v>2313.5</v>
      </c>
      <c r="E854" s="20">
        <f>+E855</f>
        <v>2192.2</v>
      </c>
      <c r="F854" s="20">
        <f t="shared" si="39"/>
        <v>94.75686189755781</v>
      </c>
    </row>
    <row r="855" spans="1:6" ht="24.75" customHeight="1">
      <c r="A855" s="18" t="s">
        <v>33</v>
      </c>
      <c r="B855" s="19"/>
      <c r="C855" s="26">
        <v>240</v>
      </c>
      <c r="D855" s="20">
        <v>2313.5</v>
      </c>
      <c r="E855" s="20">
        <v>2192.2</v>
      </c>
      <c r="F855" s="20">
        <f t="shared" si="39"/>
        <v>94.75686189755781</v>
      </c>
    </row>
    <row r="856" spans="1:6" ht="37.5" customHeight="1">
      <c r="A856" s="18" t="s">
        <v>807</v>
      </c>
      <c r="B856" s="19" t="s">
        <v>651</v>
      </c>
      <c r="C856" s="19"/>
      <c r="D856" s="20">
        <f>+D857</f>
        <v>42538.8</v>
      </c>
      <c r="E856" s="20">
        <f>+E857</f>
        <v>41566.3</v>
      </c>
      <c r="F856" s="20">
        <f t="shared" si="39"/>
        <v>97.71385182468711</v>
      </c>
    </row>
    <row r="857" spans="1:6" ht="18.75" customHeight="1">
      <c r="A857" s="18" t="s">
        <v>59</v>
      </c>
      <c r="B857" s="19"/>
      <c r="C857" s="26">
        <v>200</v>
      </c>
      <c r="D857" s="20">
        <f>+D858</f>
        <v>42538.8</v>
      </c>
      <c r="E857" s="20">
        <f>+E858</f>
        <v>41566.3</v>
      </c>
      <c r="F857" s="20">
        <f t="shared" si="39"/>
        <v>97.71385182468711</v>
      </c>
    </row>
    <row r="858" spans="1:6" ht="22.5" customHeight="1">
      <c r="A858" s="18" t="s">
        <v>33</v>
      </c>
      <c r="B858" s="19"/>
      <c r="C858" s="26">
        <v>240</v>
      </c>
      <c r="D858" s="20">
        <v>42538.8</v>
      </c>
      <c r="E858" s="20">
        <v>41566.3</v>
      </c>
      <c r="F858" s="20">
        <f t="shared" si="39"/>
        <v>97.71385182468711</v>
      </c>
    </row>
    <row r="859" spans="1:6" ht="18.75" customHeight="1">
      <c r="A859" s="18" t="s">
        <v>350</v>
      </c>
      <c r="B859" s="19" t="s">
        <v>433</v>
      </c>
      <c r="C859" s="19"/>
      <c r="D859" s="20">
        <f>D860</f>
        <v>151976.9</v>
      </c>
      <c r="E859" s="20">
        <f>E860</f>
        <v>149072.4</v>
      </c>
      <c r="F859" s="20">
        <f t="shared" si="39"/>
        <v>98.08885429298795</v>
      </c>
    </row>
    <row r="860" spans="1:6" ht="27.75" customHeight="1">
      <c r="A860" s="18" t="s">
        <v>369</v>
      </c>
      <c r="B860" s="19" t="s">
        <v>434</v>
      </c>
      <c r="C860" s="19"/>
      <c r="D860" s="20">
        <f>D861+D864+D871+D876+D879+D884+D889</f>
        <v>151976.9</v>
      </c>
      <c r="E860" s="20">
        <f>E861+E864+E871+E876+E879+E884+E889</f>
        <v>149072.4</v>
      </c>
      <c r="F860" s="20">
        <f t="shared" si="39"/>
        <v>98.08885429298795</v>
      </c>
    </row>
    <row r="861" spans="1:6" ht="18.75" customHeight="1">
      <c r="A861" s="18" t="s">
        <v>27</v>
      </c>
      <c r="B861" s="19" t="s">
        <v>435</v>
      </c>
      <c r="C861" s="19"/>
      <c r="D861" s="20">
        <f>D862</f>
        <v>59194.8</v>
      </c>
      <c r="E861" s="20">
        <f>E862</f>
        <v>57685.1</v>
      </c>
      <c r="F861" s="20">
        <f t="shared" si="39"/>
        <v>97.44960706007959</v>
      </c>
    </row>
    <row r="862" spans="1:6" ht="25.5" customHeight="1">
      <c r="A862" s="18" t="s">
        <v>578</v>
      </c>
      <c r="B862" s="19"/>
      <c r="C862" s="26" t="s">
        <v>421</v>
      </c>
      <c r="D862" s="20">
        <f>+D863</f>
        <v>59194.8</v>
      </c>
      <c r="E862" s="20">
        <f>+E863</f>
        <v>57685.1</v>
      </c>
      <c r="F862" s="20">
        <f t="shared" si="39"/>
        <v>97.44960706007959</v>
      </c>
    </row>
    <row r="863" spans="1:6" ht="18.75" customHeight="1">
      <c r="A863" s="18" t="s">
        <v>28</v>
      </c>
      <c r="B863" s="19"/>
      <c r="C863" s="26" t="s">
        <v>42</v>
      </c>
      <c r="D863" s="20">
        <v>59194.8</v>
      </c>
      <c r="E863" s="20">
        <v>57685.1</v>
      </c>
      <c r="F863" s="20">
        <f t="shared" si="39"/>
        <v>97.44960706007959</v>
      </c>
    </row>
    <row r="864" spans="1:6" ht="18.75" customHeight="1">
      <c r="A864" s="18" t="s">
        <v>38</v>
      </c>
      <c r="B864" s="19" t="s">
        <v>436</v>
      </c>
      <c r="C864" s="19"/>
      <c r="D864" s="20">
        <f>D867+D865+D869</f>
        <v>20159.5</v>
      </c>
      <c r="E864" s="20">
        <f>E867+E865+E869</f>
        <v>19756.000000000004</v>
      </c>
      <c r="F864" s="20">
        <f t="shared" si="39"/>
        <v>97.99846226344901</v>
      </c>
    </row>
    <row r="865" spans="1:6" ht="35.25" customHeight="1">
      <c r="A865" s="18" t="s">
        <v>58</v>
      </c>
      <c r="B865" s="19"/>
      <c r="C865" s="19">
        <v>100</v>
      </c>
      <c r="D865" s="20">
        <f>+D866</f>
        <v>16890.5</v>
      </c>
      <c r="E865" s="20">
        <f>+E866</f>
        <v>16616.9</v>
      </c>
      <c r="F865" s="20">
        <f t="shared" si="39"/>
        <v>98.38015452473284</v>
      </c>
    </row>
    <row r="866" spans="1:6" ht="18.75" customHeight="1">
      <c r="A866" s="18" t="s">
        <v>39</v>
      </c>
      <c r="B866" s="19"/>
      <c r="C866" s="19">
        <v>120</v>
      </c>
      <c r="D866" s="20">
        <v>16890.5</v>
      </c>
      <c r="E866" s="20">
        <v>16616.9</v>
      </c>
      <c r="F866" s="20">
        <f t="shared" si="39"/>
        <v>98.38015452473284</v>
      </c>
    </row>
    <row r="867" spans="1:6" ht="18.75" customHeight="1">
      <c r="A867" s="18" t="s">
        <v>59</v>
      </c>
      <c r="B867" s="19"/>
      <c r="C867" s="19">
        <v>200</v>
      </c>
      <c r="D867" s="20">
        <f>+D868</f>
        <v>804</v>
      </c>
      <c r="E867" s="20">
        <f>+E868</f>
        <v>677.2</v>
      </c>
      <c r="F867" s="20">
        <f t="shared" si="39"/>
        <v>84.22885572139303</v>
      </c>
    </row>
    <row r="868" spans="1:6" ht="24.75" customHeight="1">
      <c r="A868" s="18" t="s">
        <v>33</v>
      </c>
      <c r="B868" s="19"/>
      <c r="C868" s="19">
        <v>240</v>
      </c>
      <c r="D868" s="20">
        <v>804</v>
      </c>
      <c r="E868" s="20">
        <v>677.2</v>
      </c>
      <c r="F868" s="20">
        <f t="shared" si="39"/>
        <v>84.22885572139303</v>
      </c>
    </row>
    <row r="869" spans="1:6" ht="18.75" customHeight="1">
      <c r="A869" s="18" t="s">
        <v>60</v>
      </c>
      <c r="B869" s="19"/>
      <c r="C869" s="19">
        <v>800</v>
      </c>
      <c r="D869" s="20">
        <f>D870</f>
        <v>2465</v>
      </c>
      <c r="E869" s="20">
        <f>E870</f>
        <v>2461.9</v>
      </c>
      <c r="F869" s="20">
        <f t="shared" si="39"/>
        <v>99.87423935091279</v>
      </c>
    </row>
    <row r="870" spans="1:6" ht="18.75" customHeight="1">
      <c r="A870" s="18" t="s">
        <v>40</v>
      </c>
      <c r="B870" s="19"/>
      <c r="C870" s="19">
        <v>850</v>
      </c>
      <c r="D870" s="20">
        <v>2465</v>
      </c>
      <c r="E870" s="20">
        <v>2461.9</v>
      </c>
      <c r="F870" s="20">
        <f t="shared" si="39"/>
        <v>99.87423935091279</v>
      </c>
    </row>
    <row r="871" spans="1:6" ht="18.75" customHeight="1">
      <c r="A871" s="18" t="s">
        <v>109</v>
      </c>
      <c r="B871" s="19" t="s">
        <v>438</v>
      </c>
      <c r="C871" s="19"/>
      <c r="D871" s="20">
        <f>D872+D874</f>
        <v>2922</v>
      </c>
      <c r="E871" s="20">
        <f>E872+E874</f>
        <v>2219.7</v>
      </c>
      <c r="F871" s="20">
        <f t="shared" si="39"/>
        <v>75.96509240246407</v>
      </c>
    </row>
    <row r="872" spans="1:6" ht="18.75" customHeight="1">
      <c r="A872" s="18" t="s">
        <v>59</v>
      </c>
      <c r="B872" s="19"/>
      <c r="C872" s="19">
        <v>200</v>
      </c>
      <c r="D872" s="20">
        <f>+D873</f>
        <v>22</v>
      </c>
      <c r="E872" s="20">
        <f>+E873</f>
        <v>16.5</v>
      </c>
      <c r="F872" s="20">
        <f t="shared" si="39"/>
        <v>75</v>
      </c>
    </row>
    <row r="873" spans="1:6" ht="24.75" customHeight="1">
      <c r="A873" s="18" t="s">
        <v>33</v>
      </c>
      <c r="B873" s="19"/>
      <c r="C873" s="19">
        <v>240</v>
      </c>
      <c r="D873" s="20">
        <v>22</v>
      </c>
      <c r="E873" s="20">
        <v>16.5</v>
      </c>
      <c r="F873" s="20">
        <f t="shared" si="39"/>
        <v>75</v>
      </c>
    </row>
    <row r="874" spans="1:6" ht="18.75" customHeight="1">
      <c r="A874" s="18" t="s">
        <v>57</v>
      </c>
      <c r="B874" s="19"/>
      <c r="C874" s="19">
        <v>300</v>
      </c>
      <c r="D874" s="20">
        <f>+D875</f>
        <v>2900</v>
      </c>
      <c r="E874" s="20">
        <f>+E875</f>
        <v>2203.2</v>
      </c>
      <c r="F874" s="20">
        <f t="shared" si="39"/>
        <v>75.97241379310344</v>
      </c>
    </row>
    <row r="875" spans="1:6" ht="18.75" customHeight="1">
      <c r="A875" s="18" t="s">
        <v>50</v>
      </c>
      <c r="B875" s="19"/>
      <c r="C875" s="19" t="s">
        <v>51</v>
      </c>
      <c r="D875" s="20">
        <v>2900</v>
      </c>
      <c r="E875" s="20">
        <v>2203.2</v>
      </c>
      <c r="F875" s="20">
        <f t="shared" si="39"/>
        <v>75.97241379310344</v>
      </c>
    </row>
    <row r="876" spans="1:6" ht="49.5" customHeight="1">
      <c r="A876" s="18" t="s">
        <v>46</v>
      </c>
      <c r="B876" s="19" t="s">
        <v>437</v>
      </c>
      <c r="C876" s="19"/>
      <c r="D876" s="20">
        <f>D877</f>
        <v>206.3</v>
      </c>
      <c r="E876" s="20">
        <f>E877</f>
        <v>206.3</v>
      </c>
      <c r="F876" s="20">
        <f t="shared" si="39"/>
        <v>100</v>
      </c>
    </row>
    <row r="877" spans="1:6" ht="18.75" customHeight="1">
      <c r="A877" s="18" t="s">
        <v>57</v>
      </c>
      <c r="B877" s="19"/>
      <c r="C877" s="19">
        <v>300</v>
      </c>
      <c r="D877" s="20">
        <f>+D878</f>
        <v>206.3</v>
      </c>
      <c r="E877" s="20">
        <f>+E878</f>
        <v>206.3</v>
      </c>
      <c r="F877" s="20">
        <f t="shared" si="39"/>
        <v>100</v>
      </c>
    </row>
    <row r="878" spans="1:6" ht="18.75" customHeight="1">
      <c r="A878" s="18" t="s">
        <v>47</v>
      </c>
      <c r="B878" s="19"/>
      <c r="C878" s="19" t="s">
        <v>97</v>
      </c>
      <c r="D878" s="20">
        <v>206.3</v>
      </c>
      <c r="E878" s="20">
        <v>206.3</v>
      </c>
      <c r="F878" s="20">
        <f t="shared" si="39"/>
        <v>100</v>
      </c>
    </row>
    <row r="879" spans="1:6" ht="27.75" customHeight="1">
      <c r="A879" s="18" t="s">
        <v>111</v>
      </c>
      <c r="B879" s="19" t="s">
        <v>439</v>
      </c>
      <c r="C879" s="19"/>
      <c r="D879" s="20">
        <f>D880+D882</f>
        <v>64242</v>
      </c>
      <c r="E879" s="20">
        <f>E880+E882</f>
        <v>64052</v>
      </c>
      <c r="F879" s="20">
        <f t="shared" si="39"/>
        <v>99.70424332990878</v>
      </c>
    </row>
    <row r="880" spans="1:6" ht="18.75" customHeight="1">
      <c r="A880" s="18" t="s">
        <v>59</v>
      </c>
      <c r="B880" s="19"/>
      <c r="C880" s="19">
        <v>200</v>
      </c>
      <c r="D880" s="20">
        <f>+D881</f>
        <v>500</v>
      </c>
      <c r="E880" s="20">
        <f>+E881</f>
        <v>476.9</v>
      </c>
      <c r="F880" s="20">
        <f t="shared" si="39"/>
        <v>95.38</v>
      </c>
    </row>
    <row r="881" spans="1:6" ht="21.75" customHeight="1">
      <c r="A881" s="18" t="s">
        <v>33</v>
      </c>
      <c r="B881" s="19"/>
      <c r="C881" s="19">
        <v>240</v>
      </c>
      <c r="D881" s="20">
        <v>500</v>
      </c>
      <c r="E881" s="20">
        <v>476.9</v>
      </c>
      <c r="F881" s="20">
        <f t="shared" si="39"/>
        <v>95.38</v>
      </c>
    </row>
    <row r="882" spans="1:6" ht="18.75" customHeight="1">
      <c r="A882" s="18" t="s">
        <v>57</v>
      </c>
      <c r="B882" s="19"/>
      <c r="C882" s="19">
        <v>300</v>
      </c>
      <c r="D882" s="20">
        <f>+D883</f>
        <v>63742</v>
      </c>
      <c r="E882" s="20">
        <f>+E883</f>
        <v>63575.1</v>
      </c>
      <c r="F882" s="20">
        <f t="shared" si="39"/>
        <v>99.73816322048256</v>
      </c>
    </row>
    <row r="883" spans="1:6" ht="18.75" customHeight="1">
      <c r="A883" s="18" t="s">
        <v>50</v>
      </c>
      <c r="B883" s="19"/>
      <c r="C883" s="19">
        <v>310</v>
      </c>
      <c r="D883" s="20">
        <v>63742</v>
      </c>
      <c r="E883" s="20">
        <v>63575.1</v>
      </c>
      <c r="F883" s="20">
        <f t="shared" si="39"/>
        <v>99.73816322048256</v>
      </c>
    </row>
    <row r="884" spans="1:6" ht="18.75" customHeight="1">
      <c r="A884" s="18" t="s">
        <v>103</v>
      </c>
      <c r="B884" s="19" t="s">
        <v>440</v>
      </c>
      <c r="C884" s="19"/>
      <c r="D884" s="20">
        <f>D885+D887</f>
        <v>4712.3</v>
      </c>
      <c r="E884" s="20">
        <f>E885+E887</f>
        <v>4638.3</v>
      </c>
      <c r="F884" s="20">
        <f t="shared" si="39"/>
        <v>98.42964157630033</v>
      </c>
    </row>
    <row r="885" spans="1:6" ht="38.25" customHeight="1">
      <c r="A885" s="18" t="s">
        <v>58</v>
      </c>
      <c r="B885" s="19"/>
      <c r="C885" s="19">
        <v>100</v>
      </c>
      <c r="D885" s="20">
        <f>+D886</f>
        <v>4368.3</v>
      </c>
      <c r="E885" s="20">
        <f>+E886</f>
        <v>4352.6</v>
      </c>
      <c r="F885" s="20">
        <f t="shared" si="39"/>
        <v>99.64059245015223</v>
      </c>
    </row>
    <row r="886" spans="1:6" ht="18.75" customHeight="1">
      <c r="A886" s="18" t="s">
        <v>39</v>
      </c>
      <c r="B886" s="19"/>
      <c r="C886" s="19">
        <v>120</v>
      </c>
      <c r="D886" s="20">
        <v>4368.3</v>
      </c>
      <c r="E886" s="20">
        <v>4352.6</v>
      </c>
      <c r="F886" s="20">
        <f t="shared" si="39"/>
        <v>99.64059245015223</v>
      </c>
    </row>
    <row r="887" spans="1:6" ht="18.75" customHeight="1">
      <c r="A887" s="18" t="s">
        <v>59</v>
      </c>
      <c r="B887" s="19"/>
      <c r="C887" s="19">
        <v>200</v>
      </c>
      <c r="D887" s="20">
        <f>+D888</f>
        <v>344</v>
      </c>
      <c r="E887" s="20">
        <f>+E888</f>
        <v>285.7</v>
      </c>
      <c r="F887" s="20">
        <f t="shared" si="39"/>
        <v>83.05232558139535</v>
      </c>
    </row>
    <row r="888" spans="1:6" ht="24.75" customHeight="1">
      <c r="A888" s="18" t="s">
        <v>33</v>
      </c>
      <c r="B888" s="19"/>
      <c r="C888" s="19">
        <v>240</v>
      </c>
      <c r="D888" s="20">
        <v>344</v>
      </c>
      <c r="E888" s="20">
        <v>285.7</v>
      </c>
      <c r="F888" s="20">
        <f t="shared" si="39"/>
        <v>83.05232558139535</v>
      </c>
    </row>
    <row r="889" spans="1:6" ht="30" customHeight="1">
      <c r="A889" s="18" t="s">
        <v>604</v>
      </c>
      <c r="B889" s="19" t="s">
        <v>605</v>
      </c>
      <c r="C889" s="26"/>
      <c r="D889" s="20">
        <f>+D892+D890</f>
        <v>540</v>
      </c>
      <c r="E889" s="20">
        <f>+E892+E890</f>
        <v>515</v>
      </c>
      <c r="F889" s="20">
        <f t="shared" si="39"/>
        <v>95.37037037037037</v>
      </c>
    </row>
    <row r="890" spans="1:6" ht="36" customHeight="1">
      <c r="A890" s="18" t="s">
        <v>58</v>
      </c>
      <c r="B890" s="19"/>
      <c r="C890" s="19">
        <v>100</v>
      </c>
      <c r="D890" s="20">
        <f>+D891</f>
        <v>513</v>
      </c>
      <c r="E890" s="20">
        <f>+E891</f>
        <v>488</v>
      </c>
      <c r="F890" s="20">
        <f t="shared" si="39"/>
        <v>95.12670565302143</v>
      </c>
    </row>
    <row r="891" spans="1:6" ht="18.75" customHeight="1">
      <c r="A891" s="18" t="s">
        <v>39</v>
      </c>
      <c r="B891" s="19"/>
      <c r="C891" s="19">
        <v>120</v>
      </c>
      <c r="D891" s="20">
        <v>513</v>
      </c>
      <c r="E891" s="20">
        <v>488</v>
      </c>
      <c r="F891" s="20">
        <f t="shared" si="39"/>
        <v>95.12670565302143</v>
      </c>
    </row>
    <row r="892" spans="1:6" ht="18.75" customHeight="1">
      <c r="A892" s="18" t="s">
        <v>59</v>
      </c>
      <c r="B892" s="19"/>
      <c r="C892" s="26" t="s">
        <v>346</v>
      </c>
      <c r="D892" s="20">
        <f>+D893</f>
        <v>27</v>
      </c>
      <c r="E892" s="20">
        <f>+E893</f>
        <v>27</v>
      </c>
      <c r="F892" s="20">
        <f t="shared" si="39"/>
        <v>100</v>
      </c>
    </row>
    <row r="893" spans="1:6" ht="22.5" customHeight="1">
      <c r="A893" s="18" t="s">
        <v>33</v>
      </c>
      <c r="B893" s="19"/>
      <c r="C893" s="26">
        <v>240</v>
      </c>
      <c r="D893" s="20">
        <v>27</v>
      </c>
      <c r="E893" s="20">
        <v>27</v>
      </c>
      <c r="F893" s="20">
        <f t="shared" si="39"/>
        <v>100</v>
      </c>
    </row>
    <row r="894" spans="1:6" ht="43.5" customHeight="1">
      <c r="A894" s="22" t="s">
        <v>108</v>
      </c>
      <c r="B894" s="23" t="s">
        <v>223</v>
      </c>
      <c r="C894" s="23"/>
      <c r="D894" s="24">
        <f>D895+D906+D920</f>
        <v>373698.1</v>
      </c>
      <c r="E894" s="24">
        <f>E895+E906+E920</f>
        <v>352306.3</v>
      </c>
      <c r="F894" s="24">
        <f t="shared" si="39"/>
        <v>94.27564657139011</v>
      </c>
    </row>
    <row r="895" spans="1:6" ht="25.5" customHeight="1">
      <c r="A895" s="18" t="s">
        <v>546</v>
      </c>
      <c r="B895" s="19" t="s">
        <v>224</v>
      </c>
      <c r="C895" s="19"/>
      <c r="D895" s="20">
        <f>D896+D902</f>
        <v>79824.00000000001</v>
      </c>
      <c r="E895" s="20">
        <f>E896+E902</f>
        <v>74100.4</v>
      </c>
      <c r="F895" s="20">
        <f t="shared" si="39"/>
        <v>92.8297253958709</v>
      </c>
    </row>
    <row r="896" spans="1:6" ht="21.75" customHeight="1">
      <c r="A896" s="18" t="s">
        <v>238</v>
      </c>
      <c r="B896" s="19" t="s">
        <v>225</v>
      </c>
      <c r="C896" s="19"/>
      <c r="D896" s="20">
        <f>D897</f>
        <v>79474.90000000001</v>
      </c>
      <c r="E896" s="20">
        <f>E897</f>
        <v>74100.4</v>
      </c>
      <c r="F896" s="20">
        <f t="shared" si="39"/>
        <v>93.23748755896514</v>
      </c>
    </row>
    <row r="897" spans="1:6" ht="18.75" customHeight="1">
      <c r="A897" s="18" t="s">
        <v>152</v>
      </c>
      <c r="B897" s="19" t="s">
        <v>226</v>
      </c>
      <c r="C897" s="19"/>
      <c r="D897" s="20">
        <f>D898+D900</f>
        <v>79474.90000000001</v>
      </c>
      <c r="E897" s="20">
        <f>E898+E900</f>
        <v>74100.4</v>
      </c>
      <c r="F897" s="20">
        <f t="shared" si="39"/>
        <v>93.23748755896514</v>
      </c>
    </row>
    <row r="898" spans="1:6" ht="24.75" customHeight="1">
      <c r="A898" s="18" t="s">
        <v>62</v>
      </c>
      <c r="B898" s="30"/>
      <c r="C898" s="19">
        <v>600</v>
      </c>
      <c r="D898" s="20">
        <f>+D899</f>
        <v>64565.3</v>
      </c>
      <c r="E898" s="20">
        <f>+E899</f>
        <v>59340.9</v>
      </c>
      <c r="F898" s="20">
        <f t="shared" si="39"/>
        <v>91.90834705329333</v>
      </c>
    </row>
    <row r="899" spans="1:6" ht="18.75" customHeight="1">
      <c r="A899" s="18" t="s">
        <v>28</v>
      </c>
      <c r="B899" s="30"/>
      <c r="C899" s="19">
        <v>610</v>
      </c>
      <c r="D899" s="20">
        <v>64565.3</v>
      </c>
      <c r="E899" s="20">
        <v>59340.9</v>
      </c>
      <c r="F899" s="20">
        <f t="shared" si="39"/>
        <v>91.90834705329333</v>
      </c>
    </row>
    <row r="900" spans="1:6" ht="18.75" customHeight="1">
      <c r="A900" s="18" t="s">
        <v>59</v>
      </c>
      <c r="B900" s="19"/>
      <c r="C900" s="19">
        <v>200</v>
      </c>
      <c r="D900" s="20">
        <f>+D901</f>
        <v>14909.6</v>
      </c>
      <c r="E900" s="20">
        <f>+E901</f>
        <v>14759.5</v>
      </c>
      <c r="F900" s="20">
        <f t="shared" si="39"/>
        <v>98.99326608359715</v>
      </c>
    </row>
    <row r="901" spans="1:6" ht="24.75" customHeight="1">
      <c r="A901" s="18" t="s">
        <v>33</v>
      </c>
      <c r="B901" s="19"/>
      <c r="C901" s="19">
        <v>240</v>
      </c>
      <c r="D901" s="20">
        <v>14909.6</v>
      </c>
      <c r="E901" s="20">
        <v>14759.5</v>
      </c>
      <c r="F901" s="20">
        <f t="shared" si="39"/>
        <v>98.99326608359715</v>
      </c>
    </row>
    <row r="902" spans="1:6" ht="24.75" customHeight="1">
      <c r="A902" s="18" t="s">
        <v>221</v>
      </c>
      <c r="B902" s="19" t="s">
        <v>227</v>
      </c>
      <c r="C902" s="19"/>
      <c r="D902" s="20">
        <f>D903</f>
        <v>349.1</v>
      </c>
      <c r="E902" s="20">
        <f>E903</f>
        <v>0</v>
      </c>
      <c r="F902" s="20">
        <f t="shared" si="39"/>
        <v>0</v>
      </c>
    </row>
    <row r="903" spans="1:6" ht="18.75" customHeight="1">
      <c r="A903" s="18" t="s">
        <v>53</v>
      </c>
      <c r="B903" s="19" t="s">
        <v>228</v>
      </c>
      <c r="C903" s="19"/>
      <c r="D903" s="20">
        <f>D904</f>
        <v>349.1</v>
      </c>
      <c r="E903" s="20">
        <f>E904</f>
        <v>0</v>
      </c>
      <c r="F903" s="20">
        <f t="shared" si="39"/>
        <v>0</v>
      </c>
    </row>
    <row r="904" spans="1:6" ht="27" customHeight="1">
      <c r="A904" s="18" t="s">
        <v>62</v>
      </c>
      <c r="B904" s="30"/>
      <c r="C904" s="19">
        <v>600</v>
      </c>
      <c r="D904" s="20">
        <f>+D905</f>
        <v>349.1</v>
      </c>
      <c r="E904" s="20">
        <f>+E905</f>
        <v>0</v>
      </c>
      <c r="F904" s="20">
        <f t="shared" si="39"/>
        <v>0</v>
      </c>
    </row>
    <row r="905" spans="1:6" ht="18.75" customHeight="1">
      <c r="A905" s="18" t="s">
        <v>28</v>
      </c>
      <c r="B905" s="30"/>
      <c r="C905" s="19">
        <v>610</v>
      </c>
      <c r="D905" s="20">
        <v>349.1</v>
      </c>
      <c r="E905" s="20">
        <v>0</v>
      </c>
      <c r="F905" s="20">
        <f t="shared" si="39"/>
        <v>0</v>
      </c>
    </row>
    <row r="906" spans="1:6" ht="27" customHeight="1">
      <c r="A906" s="18" t="s">
        <v>72</v>
      </c>
      <c r="B906" s="19" t="s">
        <v>229</v>
      </c>
      <c r="C906" s="19"/>
      <c r="D906" s="20">
        <f>D907</f>
        <v>266359.8</v>
      </c>
      <c r="E906" s="20">
        <f>E907</f>
        <v>253155.9</v>
      </c>
      <c r="F906" s="20">
        <f t="shared" si="39"/>
        <v>95.04283304012093</v>
      </c>
    </row>
    <row r="907" spans="1:6" ht="40.5" customHeight="1">
      <c r="A907" s="18" t="s">
        <v>762</v>
      </c>
      <c r="B907" s="19" t="s">
        <v>230</v>
      </c>
      <c r="C907" s="19"/>
      <c r="D907" s="20">
        <f>D908+D914+D917+D911</f>
        <v>266359.8</v>
      </c>
      <c r="E907" s="20">
        <f>E908+E914+E917+E911</f>
        <v>253155.9</v>
      </c>
      <c r="F907" s="20">
        <f t="shared" si="39"/>
        <v>95.04283304012093</v>
      </c>
    </row>
    <row r="908" spans="1:6" ht="18.75" customHeight="1">
      <c r="A908" s="18" t="s">
        <v>150</v>
      </c>
      <c r="B908" s="19" t="s">
        <v>231</v>
      </c>
      <c r="C908" s="19"/>
      <c r="D908" s="20">
        <f>D909</f>
        <v>5110.8</v>
      </c>
      <c r="E908" s="20">
        <f>E909</f>
        <v>4439.8</v>
      </c>
      <c r="F908" s="20">
        <f t="shared" si="39"/>
        <v>86.87093997025906</v>
      </c>
    </row>
    <row r="909" spans="1:6" ht="25.5" customHeight="1">
      <c r="A909" s="18" t="s">
        <v>62</v>
      </c>
      <c r="B909" s="30"/>
      <c r="C909" s="19">
        <v>600</v>
      </c>
      <c r="D909" s="20">
        <f>+D910</f>
        <v>5110.8</v>
      </c>
      <c r="E909" s="20">
        <f>+E910</f>
        <v>4439.8</v>
      </c>
      <c r="F909" s="20">
        <f t="shared" si="39"/>
        <v>86.87093997025906</v>
      </c>
    </row>
    <row r="910" spans="1:6" ht="18.75" customHeight="1">
      <c r="A910" s="18" t="s">
        <v>28</v>
      </c>
      <c r="B910" s="30"/>
      <c r="C910" s="19">
        <v>610</v>
      </c>
      <c r="D910" s="20">
        <v>5110.8</v>
      </c>
      <c r="E910" s="20">
        <v>4439.8</v>
      </c>
      <c r="F910" s="20">
        <f t="shared" si="39"/>
        <v>86.87093997025906</v>
      </c>
    </row>
    <row r="911" spans="1:6" ht="18.75" customHeight="1">
      <c r="A911" s="18" t="s">
        <v>647</v>
      </c>
      <c r="B911" s="19" t="s">
        <v>660</v>
      </c>
      <c r="C911" s="19"/>
      <c r="D911" s="20">
        <f>+D912</f>
        <v>500</v>
      </c>
      <c r="E911" s="20">
        <f>+E912</f>
        <v>495</v>
      </c>
      <c r="F911" s="20">
        <f t="shared" si="39"/>
        <v>99</v>
      </c>
    </row>
    <row r="912" spans="1:6" ht="18.75" customHeight="1">
      <c r="A912" s="18" t="s">
        <v>59</v>
      </c>
      <c r="B912" s="19"/>
      <c r="C912" s="19">
        <v>200</v>
      </c>
      <c r="D912" s="20">
        <f>+D913</f>
        <v>500</v>
      </c>
      <c r="E912" s="20">
        <f>+E913</f>
        <v>495</v>
      </c>
      <c r="F912" s="20">
        <f t="shared" si="39"/>
        <v>99</v>
      </c>
    </row>
    <row r="913" spans="1:6" ht="22.5" customHeight="1">
      <c r="A913" s="18" t="s">
        <v>33</v>
      </c>
      <c r="B913" s="19"/>
      <c r="C913" s="19">
        <v>240</v>
      </c>
      <c r="D913" s="20">
        <v>500</v>
      </c>
      <c r="E913" s="20">
        <v>495</v>
      </c>
      <c r="F913" s="20">
        <f aca="true" t="shared" si="40" ref="F913:F976">E913/D913*100</f>
        <v>99</v>
      </c>
    </row>
    <row r="914" spans="1:6" ht="30" customHeight="1">
      <c r="A914" s="18" t="s">
        <v>806</v>
      </c>
      <c r="B914" s="19" t="s">
        <v>594</v>
      </c>
      <c r="C914" s="26"/>
      <c r="D914" s="20">
        <f>D915</f>
        <v>239045</v>
      </c>
      <c r="E914" s="20">
        <f>E915</f>
        <v>227211.4</v>
      </c>
      <c r="F914" s="20">
        <f t="shared" si="40"/>
        <v>95.04963500596122</v>
      </c>
    </row>
    <row r="915" spans="1:6" ht="24.75" customHeight="1">
      <c r="A915" s="18" t="s">
        <v>62</v>
      </c>
      <c r="B915" s="30"/>
      <c r="C915" s="19">
        <v>600</v>
      </c>
      <c r="D915" s="20">
        <f>+D916</f>
        <v>239045</v>
      </c>
      <c r="E915" s="20">
        <f>+E916</f>
        <v>227211.4</v>
      </c>
      <c r="F915" s="20">
        <f t="shared" si="40"/>
        <v>95.04963500596122</v>
      </c>
    </row>
    <row r="916" spans="1:6" ht="18.75" customHeight="1">
      <c r="A916" s="18" t="s">
        <v>28</v>
      </c>
      <c r="B916" s="30"/>
      <c r="C916" s="19">
        <v>610</v>
      </c>
      <c r="D916" s="20">
        <v>239045</v>
      </c>
      <c r="E916" s="20">
        <v>227211.4</v>
      </c>
      <c r="F916" s="20">
        <f t="shared" si="40"/>
        <v>95.04963500596122</v>
      </c>
    </row>
    <row r="917" spans="1:6" ht="25.5" customHeight="1">
      <c r="A917" s="18" t="s">
        <v>776</v>
      </c>
      <c r="B917" s="19" t="s">
        <v>595</v>
      </c>
      <c r="C917" s="26"/>
      <c r="D917" s="20">
        <f>D918</f>
        <v>21704</v>
      </c>
      <c r="E917" s="20">
        <f>E918</f>
        <v>21009.7</v>
      </c>
      <c r="F917" s="20">
        <f t="shared" si="40"/>
        <v>96.80105049760414</v>
      </c>
    </row>
    <row r="918" spans="1:6" ht="26.25" customHeight="1">
      <c r="A918" s="18" t="s">
        <v>62</v>
      </c>
      <c r="B918" s="30"/>
      <c r="C918" s="19">
        <v>600</v>
      </c>
      <c r="D918" s="20">
        <f>+D919</f>
        <v>21704</v>
      </c>
      <c r="E918" s="20">
        <f>+E919</f>
        <v>21009.7</v>
      </c>
      <c r="F918" s="20">
        <f t="shared" si="40"/>
        <v>96.80105049760414</v>
      </c>
    </row>
    <row r="919" spans="1:6" ht="18.75" customHeight="1">
      <c r="A919" s="18" t="s">
        <v>28</v>
      </c>
      <c r="B919" s="30"/>
      <c r="C919" s="19">
        <v>610</v>
      </c>
      <c r="D919" s="20">
        <v>21704</v>
      </c>
      <c r="E919" s="20">
        <v>21009.7</v>
      </c>
      <c r="F919" s="20">
        <f t="shared" si="40"/>
        <v>96.80105049760414</v>
      </c>
    </row>
    <row r="920" spans="1:6" ht="27" customHeight="1">
      <c r="A920" s="18" t="s">
        <v>73</v>
      </c>
      <c r="B920" s="19" t="s">
        <v>232</v>
      </c>
      <c r="C920" s="19"/>
      <c r="D920" s="20">
        <f aca="true" t="shared" si="41" ref="D920:E922">D921</f>
        <v>27514.3</v>
      </c>
      <c r="E920" s="20">
        <f t="shared" si="41"/>
        <v>25050</v>
      </c>
      <c r="F920" s="20">
        <f t="shared" si="40"/>
        <v>91.04356643636218</v>
      </c>
    </row>
    <row r="921" spans="1:6" ht="34.5" customHeight="1">
      <c r="A921" s="18" t="s">
        <v>222</v>
      </c>
      <c r="B921" s="19" t="s">
        <v>233</v>
      </c>
      <c r="C921" s="19"/>
      <c r="D921" s="20">
        <f t="shared" si="41"/>
        <v>27514.3</v>
      </c>
      <c r="E921" s="20">
        <f t="shared" si="41"/>
        <v>25050</v>
      </c>
      <c r="F921" s="20">
        <f t="shared" si="40"/>
        <v>91.04356643636218</v>
      </c>
    </row>
    <row r="922" spans="1:6" ht="18.75" customHeight="1">
      <c r="A922" s="18" t="s">
        <v>151</v>
      </c>
      <c r="B922" s="19" t="s">
        <v>234</v>
      </c>
      <c r="C922" s="19"/>
      <c r="D922" s="20">
        <f t="shared" si="41"/>
        <v>27514.3</v>
      </c>
      <c r="E922" s="20">
        <f t="shared" si="41"/>
        <v>25050</v>
      </c>
      <c r="F922" s="20">
        <f t="shared" si="40"/>
        <v>91.04356643636218</v>
      </c>
    </row>
    <row r="923" spans="1:6" ht="24.75" customHeight="1">
      <c r="A923" s="18" t="s">
        <v>62</v>
      </c>
      <c r="B923" s="30"/>
      <c r="C923" s="19">
        <v>600</v>
      </c>
      <c r="D923" s="20">
        <f>+D924</f>
        <v>27514.3</v>
      </c>
      <c r="E923" s="20">
        <f>+E924</f>
        <v>25050</v>
      </c>
      <c r="F923" s="20">
        <f t="shared" si="40"/>
        <v>91.04356643636218</v>
      </c>
    </row>
    <row r="924" spans="1:6" ht="18" customHeight="1">
      <c r="A924" s="18" t="s">
        <v>28</v>
      </c>
      <c r="B924" s="30"/>
      <c r="C924" s="19">
        <v>610</v>
      </c>
      <c r="D924" s="20">
        <v>27514.3</v>
      </c>
      <c r="E924" s="20">
        <v>25050</v>
      </c>
      <c r="F924" s="20">
        <f t="shared" si="40"/>
        <v>91.04356643636218</v>
      </c>
    </row>
    <row r="925" spans="1:6" ht="39" customHeight="1">
      <c r="A925" s="22" t="s">
        <v>441</v>
      </c>
      <c r="B925" s="23" t="s">
        <v>443</v>
      </c>
      <c r="C925" s="23"/>
      <c r="D925" s="24">
        <f>+D926+D1017+D997</f>
        <v>668960.3999999999</v>
      </c>
      <c r="E925" s="24">
        <f>+E926+E1017+E997</f>
        <v>548337.7999999999</v>
      </c>
      <c r="F925" s="24">
        <f t="shared" si="40"/>
        <v>81.96864866739496</v>
      </c>
    </row>
    <row r="926" spans="1:6" ht="18.75" customHeight="1">
      <c r="A926" s="18" t="s">
        <v>442</v>
      </c>
      <c r="B926" s="19" t="s">
        <v>444</v>
      </c>
      <c r="C926" s="19"/>
      <c r="D926" s="20">
        <f>D927+D937+D979+D983+D987</f>
        <v>385899</v>
      </c>
      <c r="E926" s="20">
        <f>E927+E937+E979+E983+E987</f>
        <v>294554.69999999995</v>
      </c>
      <c r="F926" s="20">
        <f t="shared" si="40"/>
        <v>76.32947999346979</v>
      </c>
    </row>
    <row r="927" spans="1:6" ht="25.5" customHeight="1">
      <c r="A927" s="18" t="s">
        <v>657</v>
      </c>
      <c r="B927" s="19" t="s">
        <v>623</v>
      </c>
      <c r="C927" s="19"/>
      <c r="D927" s="20">
        <f>D931+D934+D928</f>
        <v>145706.8</v>
      </c>
      <c r="E927" s="20">
        <f>E931+E934+E928</f>
        <v>104901.20000000001</v>
      </c>
      <c r="F927" s="20">
        <f t="shared" si="40"/>
        <v>71.99471816003098</v>
      </c>
    </row>
    <row r="928" spans="1:6" ht="18.75" customHeight="1">
      <c r="A928" s="46" t="s">
        <v>628</v>
      </c>
      <c r="B928" s="19" t="s">
        <v>774</v>
      </c>
      <c r="C928" s="26"/>
      <c r="D928" s="20">
        <f>+D929</f>
        <v>4741.8</v>
      </c>
      <c r="E928" s="20">
        <f>+E929</f>
        <v>3233.6</v>
      </c>
      <c r="F928" s="20">
        <f t="shared" si="40"/>
        <v>68.19351301193639</v>
      </c>
    </row>
    <row r="929" spans="1:6" ht="18.75" customHeight="1">
      <c r="A929" s="18" t="s">
        <v>59</v>
      </c>
      <c r="B929" s="19"/>
      <c r="C929" s="26" t="s">
        <v>346</v>
      </c>
      <c r="D929" s="20">
        <f>D930</f>
        <v>4741.8</v>
      </c>
      <c r="E929" s="20">
        <f>E930</f>
        <v>3233.6</v>
      </c>
      <c r="F929" s="20">
        <f t="shared" si="40"/>
        <v>68.19351301193639</v>
      </c>
    </row>
    <row r="930" spans="1:6" ht="21.75" customHeight="1">
      <c r="A930" s="18" t="s">
        <v>33</v>
      </c>
      <c r="B930" s="19"/>
      <c r="C930" s="26">
        <v>240</v>
      </c>
      <c r="D930" s="20">
        <v>4741.8</v>
      </c>
      <c r="E930" s="20">
        <v>3233.6</v>
      </c>
      <c r="F930" s="20">
        <f t="shared" si="40"/>
        <v>68.19351301193639</v>
      </c>
    </row>
    <row r="931" spans="1:6" ht="24.75" customHeight="1">
      <c r="A931" s="18" t="s">
        <v>711</v>
      </c>
      <c r="B931" s="19" t="s">
        <v>624</v>
      </c>
      <c r="C931" s="19"/>
      <c r="D931" s="20">
        <f>D932</f>
        <v>140000</v>
      </c>
      <c r="E931" s="20">
        <f>E932</f>
        <v>100717.6</v>
      </c>
      <c r="F931" s="20">
        <f t="shared" si="40"/>
        <v>71.94114285714286</v>
      </c>
    </row>
    <row r="932" spans="1:6" ht="18.75" customHeight="1">
      <c r="A932" s="18" t="s">
        <v>59</v>
      </c>
      <c r="B932" s="19"/>
      <c r="C932" s="19">
        <v>200</v>
      </c>
      <c r="D932" s="20">
        <f>D933</f>
        <v>140000</v>
      </c>
      <c r="E932" s="20">
        <f>E933</f>
        <v>100717.6</v>
      </c>
      <c r="F932" s="20">
        <f t="shared" si="40"/>
        <v>71.94114285714286</v>
      </c>
    </row>
    <row r="933" spans="1:6" ht="21.75" customHeight="1">
      <c r="A933" s="18" t="s">
        <v>82</v>
      </c>
      <c r="B933" s="19"/>
      <c r="C933" s="19">
        <v>240</v>
      </c>
      <c r="D933" s="20">
        <v>140000</v>
      </c>
      <c r="E933" s="20">
        <v>100717.6</v>
      </c>
      <c r="F933" s="20">
        <f t="shared" si="40"/>
        <v>71.94114285714286</v>
      </c>
    </row>
    <row r="934" spans="1:6" ht="18.75" customHeight="1">
      <c r="A934" s="18" t="s">
        <v>647</v>
      </c>
      <c r="B934" s="19" t="s">
        <v>661</v>
      </c>
      <c r="C934" s="26"/>
      <c r="D934" s="20">
        <f>+D935</f>
        <v>965</v>
      </c>
      <c r="E934" s="20">
        <f>+E935</f>
        <v>950</v>
      </c>
      <c r="F934" s="20">
        <f t="shared" si="40"/>
        <v>98.44559585492227</v>
      </c>
    </row>
    <row r="935" spans="1:6" ht="18.75" customHeight="1">
      <c r="A935" s="18" t="s">
        <v>59</v>
      </c>
      <c r="B935" s="19"/>
      <c r="C935" s="26">
        <v>200</v>
      </c>
      <c r="D935" s="20">
        <f>+D936</f>
        <v>965</v>
      </c>
      <c r="E935" s="20">
        <f>+E936</f>
        <v>950</v>
      </c>
      <c r="F935" s="20">
        <f t="shared" si="40"/>
        <v>98.44559585492227</v>
      </c>
    </row>
    <row r="936" spans="1:6" ht="25.5" customHeight="1">
      <c r="A936" s="18" t="s">
        <v>33</v>
      </c>
      <c r="B936" s="19"/>
      <c r="C936" s="26">
        <v>240</v>
      </c>
      <c r="D936" s="20">
        <v>965</v>
      </c>
      <c r="E936" s="20">
        <v>950</v>
      </c>
      <c r="F936" s="20">
        <f t="shared" si="40"/>
        <v>98.44559585492227</v>
      </c>
    </row>
    <row r="937" spans="1:6" ht="27" customHeight="1">
      <c r="A937" s="18" t="s">
        <v>742</v>
      </c>
      <c r="B937" s="19" t="s">
        <v>445</v>
      </c>
      <c r="C937" s="19"/>
      <c r="D937" s="20">
        <f>+D964+D941+D949+D955+D946+D973+D976+D961+D958+D938+D952+D967+D970</f>
        <v>189451.60000000003</v>
      </c>
      <c r="E937" s="20">
        <f>+E964+E941+E949+E955+E946+E973+E976+E961+E958+E938+E952+E967+E970</f>
        <v>143240.8</v>
      </c>
      <c r="F937" s="20">
        <f t="shared" si="40"/>
        <v>75.60812365796856</v>
      </c>
    </row>
    <row r="938" spans="1:6" ht="26.25" customHeight="1">
      <c r="A938" s="18" t="s">
        <v>690</v>
      </c>
      <c r="B938" s="19" t="s">
        <v>765</v>
      </c>
      <c r="C938" s="19"/>
      <c r="D938" s="20">
        <f>+D939</f>
        <v>72084.8</v>
      </c>
      <c r="E938" s="20">
        <f>+E939</f>
        <v>57143.3</v>
      </c>
      <c r="F938" s="20">
        <f t="shared" si="40"/>
        <v>79.27232925665328</v>
      </c>
    </row>
    <row r="939" spans="1:6" ht="24" customHeight="1">
      <c r="A939" s="18" t="s">
        <v>62</v>
      </c>
      <c r="B939" s="19"/>
      <c r="C939" s="19">
        <v>600</v>
      </c>
      <c r="D939" s="20">
        <f>+D940</f>
        <v>72084.8</v>
      </c>
      <c r="E939" s="20">
        <f>+E940</f>
        <v>57143.3</v>
      </c>
      <c r="F939" s="20">
        <f t="shared" si="40"/>
        <v>79.27232925665328</v>
      </c>
    </row>
    <row r="940" spans="1:6" ht="18.75" customHeight="1">
      <c r="A940" s="18" t="s">
        <v>28</v>
      </c>
      <c r="B940" s="19"/>
      <c r="C940" s="19">
        <v>610</v>
      </c>
      <c r="D940" s="20">
        <v>72084.8</v>
      </c>
      <c r="E940" s="20">
        <v>57143.3</v>
      </c>
      <c r="F940" s="20">
        <f t="shared" si="40"/>
        <v>79.27232925665328</v>
      </c>
    </row>
    <row r="941" spans="1:6" ht="18.75" customHeight="1">
      <c r="A941" s="18" t="s">
        <v>96</v>
      </c>
      <c r="B941" s="19" t="s">
        <v>517</v>
      </c>
      <c r="C941" s="19"/>
      <c r="D941" s="20">
        <f>D942+D944</f>
        <v>30516.5</v>
      </c>
      <c r="E941" s="20">
        <f>E942+E944</f>
        <v>25349.1</v>
      </c>
      <c r="F941" s="20">
        <f t="shared" si="40"/>
        <v>83.06686546622318</v>
      </c>
    </row>
    <row r="942" spans="1:6" ht="27.75" customHeight="1">
      <c r="A942" s="18" t="s">
        <v>62</v>
      </c>
      <c r="B942" s="30"/>
      <c r="C942" s="19">
        <v>600</v>
      </c>
      <c r="D942" s="20">
        <f>+D943</f>
        <v>30157.8</v>
      </c>
      <c r="E942" s="20">
        <f>+E943</f>
        <v>24991.6</v>
      </c>
      <c r="F942" s="20">
        <f t="shared" si="40"/>
        <v>82.86944007852031</v>
      </c>
    </row>
    <row r="943" spans="1:6" ht="18.75" customHeight="1">
      <c r="A943" s="18" t="s">
        <v>28</v>
      </c>
      <c r="B943" s="30"/>
      <c r="C943" s="19">
        <v>610</v>
      </c>
      <c r="D943" s="20">
        <v>30157.8</v>
      </c>
      <c r="E943" s="20">
        <v>24991.6</v>
      </c>
      <c r="F943" s="20">
        <f t="shared" si="40"/>
        <v>82.86944007852031</v>
      </c>
    </row>
    <row r="944" spans="1:6" ht="18.75" customHeight="1">
      <c r="A944" s="18" t="s">
        <v>59</v>
      </c>
      <c r="B944" s="19"/>
      <c r="C944" s="26">
        <v>200</v>
      </c>
      <c r="D944" s="20">
        <f>+D945</f>
        <v>358.7</v>
      </c>
      <c r="E944" s="20">
        <f>+E945</f>
        <v>357.5</v>
      </c>
      <c r="F944" s="20">
        <f t="shared" si="40"/>
        <v>99.66545860050181</v>
      </c>
    </row>
    <row r="945" spans="1:6" ht="24.75" customHeight="1">
      <c r="A945" s="18" t="s">
        <v>33</v>
      </c>
      <c r="B945" s="19"/>
      <c r="C945" s="26">
        <v>240</v>
      </c>
      <c r="D945" s="20">
        <v>358.7</v>
      </c>
      <c r="E945" s="20">
        <v>357.5</v>
      </c>
      <c r="F945" s="20">
        <f t="shared" si="40"/>
        <v>99.66545860050181</v>
      </c>
    </row>
    <row r="946" spans="1:6" ht="30" customHeight="1">
      <c r="A946" s="18" t="s">
        <v>739</v>
      </c>
      <c r="B946" s="19" t="s">
        <v>671</v>
      </c>
      <c r="C946" s="26"/>
      <c r="D946" s="20">
        <f>+D947</f>
        <v>19500</v>
      </c>
      <c r="E946" s="20">
        <f>+E947</f>
        <v>14088.3</v>
      </c>
      <c r="F946" s="20">
        <f t="shared" si="40"/>
        <v>72.2476923076923</v>
      </c>
    </row>
    <row r="947" spans="1:6" ht="25.5" customHeight="1">
      <c r="A947" s="18" t="s">
        <v>578</v>
      </c>
      <c r="B947" s="19"/>
      <c r="C947" s="26" t="s">
        <v>421</v>
      </c>
      <c r="D947" s="20">
        <f>+D948</f>
        <v>19500</v>
      </c>
      <c r="E947" s="20">
        <f>+E948</f>
        <v>14088.3</v>
      </c>
      <c r="F947" s="20">
        <f t="shared" si="40"/>
        <v>72.2476923076923</v>
      </c>
    </row>
    <row r="948" spans="1:6" ht="18.75" customHeight="1">
      <c r="A948" s="18" t="s">
        <v>28</v>
      </c>
      <c r="B948" s="19"/>
      <c r="C948" s="26" t="s">
        <v>42</v>
      </c>
      <c r="D948" s="20">
        <v>19500</v>
      </c>
      <c r="E948" s="20">
        <v>14088.3</v>
      </c>
      <c r="F948" s="20">
        <f t="shared" si="40"/>
        <v>72.2476923076923</v>
      </c>
    </row>
    <row r="949" spans="1:6" ht="18.75" customHeight="1">
      <c r="A949" s="18" t="s">
        <v>143</v>
      </c>
      <c r="B949" s="19" t="s">
        <v>518</v>
      </c>
      <c r="C949" s="19"/>
      <c r="D949" s="20">
        <f>D950</f>
        <v>30832.1</v>
      </c>
      <c r="E949" s="20">
        <f>E950</f>
        <v>28610.4</v>
      </c>
      <c r="F949" s="20">
        <f t="shared" si="40"/>
        <v>92.79419825441667</v>
      </c>
    </row>
    <row r="950" spans="1:6" ht="27.75" customHeight="1">
      <c r="A950" s="18" t="s">
        <v>62</v>
      </c>
      <c r="B950" s="30"/>
      <c r="C950" s="19">
        <v>600</v>
      </c>
      <c r="D950" s="20">
        <f>+D951</f>
        <v>30832.1</v>
      </c>
      <c r="E950" s="20">
        <f>+E951</f>
        <v>28610.4</v>
      </c>
      <c r="F950" s="20">
        <f t="shared" si="40"/>
        <v>92.79419825441667</v>
      </c>
    </row>
    <row r="951" spans="1:6" ht="18.75" customHeight="1">
      <c r="A951" s="18" t="s">
        <v>28</v>
      </c>
      <c r="B951" s="30"/>
      <c r="C951" s="19">
        <v>610</v>
      </c>
      <c r="D951" s="20">
        <v>30832.1</v>
      </c>
      <c r="E951" s="20">
        <v>28610.4</v>
      </c>
      <c r="F951" s="20">
        <f t="shared" si="40"/>
        <v>92.79419825441667</v>
      </c>
    </row>
    <row r="952" spans="1:6" ht="18.75" customHeight="1">
      <c r="A952" s="18" t="s">
        <v>151</v>
      </c>
      <c r="B952" s="19" t="s">
        <v>766</v>
      </c>
      <c r="C952" s="19"/>
      <c r="D952" s="20">
        <f>D953</f>
        <v>12140.6</v>
      </c>
      <c r="E952" s="20">
        <f>E953</f>
        <v>11224.3</v>
      </c>
      <c r="F952" s="20">
        <f t="shared" si="40"/>
        <v>92.45259707098495</v>
      </c>
    </row>
    <row r="953" spans="1:6" ht="24" customHeight="1">
      <c r="A953" s="18" t="s">
        <v>62</v>
      </c>
      <c r="B953" s="30"/>
      <c r="C953" s="19">
        <v>600</v>
      </c>
      <c r="D953" s="20">
        <f>+D954</f>
        <v>12140.6</v>
      </c>
      <c r="E953" s="20">
        <f>+E954</f>
        <v>11224.3</v>
      </c>
      <c r="F953" s="20">
        <f t="shared" si="40"/>
        <v>92.45259707098495</v>
      </c>
    </row>
    <row r="954" spans="1:6" ht="18.75" customHeight="1">
      <c r="A954" s="18" t="s">
        <v>28</v>
      </c>
      <c r="B954" s="30"/>
      <c r="C954" s="19">
        <v>610</v>
      </c>
      <c r="D954" s="20">
        <v>12140.6</v>
      </c>
      <c r="E954" s="20">
        <v>11224.3</v>
      </c>
      <c r="F954" s="20">
        <f t="shared" si="40"/>
        <v>92.45259707098495</v>
      </c>
    </row>
    <row r="955" spans="1:6" ht="18.75" customHeight="1">
      <c r="A955" s="18" t="s">
        <v>579</v>
      </c>
      <c r="B955" s="19" t="s">
        <v>580</v>
      </c>
      <c r="C955" s="26"/>
      <c r="D955" s="20">
        <f>D956</f>
        <v>5000</v>
      </c>
      <c r="E955" s="20">
        <f>E956</f>
        <v>4900</v>
      </c>
      <c r="F955" s="20">
        <f t="shared" si="40"/>
        <v>98</v>
      </c>
    </row>
    <row r="956" spans="1:6" ht="28.5" customHeight="1">
      <c r="A956" s="18" t="s">
        <v>578</v>
      </c>
      <c r="B956" s="19"/>
      <c r="C956" s="26" t="s">
        <v>421</v>
      </c>
      <c r="D956" s="20">
        <f>+D957</f>
        <v>5000</v>
      </c>
      <c r="E956" s="20">
        <f>+E957</f>
        <v>4900</v>
      </c>
      <c r="F956" s="20">
        <f t="shared" si="40"/>
        <v>98</v>
      </c>
    </row>
    <row r="957" spans="1:6" ht="18.75" customHeight="1">
      <c r="A957" s="18" t="s">
        <v>28</v>
      </c>
      <c r="B957" s="19"/>
      <c r="C957" s="26" t="s">
        <v>42</v>
      </c>
      <c r="D957" s="20">
        <v>5000</v>
      </c>
      <c r="E957" s="20">
        <v>4900</v>
      </c>
      <c r="F957" s="20">
        <f t="shared" si="40"/>
        <v>98</v>
      </c>
    </row>
    <row r="958" spans="1:6" ht="18.75" customHeight="1">
      <c r="A958" s="18" t="s">
        <v>786</v>
      </c>
      <c r="B958" s="19" t="s">
        <v>788</v>
      </c>
      <c r="C958" s="26"/>
      <c r="D958" s="20">
        <f>+D959</f>
        <v>10000</v>
      </c>
      <c r="E958" s="20">
        <f>+E959</f>
        <v>0</v>
      </c>
      <c r="F958" s="20">
        <f t="shared" si="40"/>
        <v>0</v>
      </c>
    </row>
    <row r="959" spans="1:6" ht="23.25" customHeight="1">
      <c r="A959" s="18" t="s">
        <v>578</v>
      </c>
      <c r="B959" s="19"/>
      <c r="C959" s="26" t="s">
        <v>421</v>
      </c>
      <c r="D959" s="20">
        <f>+D960</f>
        <v>10000</v>
      </c>
      <c r="E959" s="20">
        <f>+E960</f>
        <v>0</v>
      </c>
      <c r="F959" s="20">
        <f t="shared" si="40"/>
        <v>0</v>
      </c>
    </row>
    <row r="960" spans="1:6" ht="18.75" customHeight="1">
      <c r="A960" s="18" t="s">
        <v>28</v>
      </c>
      <c r="B960" s="19"/>
      <c r="C960" s="26" t="s">
        <v>42</v>
      </c>
      <c r="D960" s="20">
        <v>10000</v>
      </c>
      <c r="E960" s="20">
        <v>0</v>
      </c>
      <c r="F960" s="20">
        <f t="shared" si="40"/>
        <v>0</v>
      </c>
    </row>
    <row r="961" spans="1:6" ht="18.75" customHeight="1">
      <c r="A961" s="18" t="s">
        <v>787</v>
      </c>
      <c r="B961" s="19" t="s">
        <v>789</v>
      </c>
      <c r="C961" s="26"/>
      <c r="D961" s="20">
        <f>+D962</f>
        <v>2515.6</v>
      </c>
      <c r="E961" s="20">
        <f>+E962</f>
        <v>0</v>
      </c>
      <c r="F961" s="20">
        <f t="shared" si="40"/>
        <v>0</v>
      </c>
    </row>
    <row r="962" spans="1:6" ht="24" customHeight="1">
      <c r="A962" s="18" t="s">
        <v>578</v>
      </c>
      <c r="B962" s="19"/>
      <c r="C962" s="26" t="s">
        <v>421</v>
      </c>
      <c r="D962" s="20">
        <f>D963</f>
        <v>2515.6</v>
      </c>
      <c r="E962" s="20">
        <f>E963</f>
        <v>0</v>
      </c>
      <c r="F962" s="20">
        <f t="shared" si="40"/>
        <v>0</v>
      </c>
    </row>
    <row r="963" spans="1:6" ht="18.75" customHeight="1">
      <c r="A963" s="18" t="s">
        <v>28</v>
      </c>
      <c r="B963" s="19"/>
      <c r="C963" s="26" t="s">
        <v>42</v>
      </c>
      <c r="D963" s="20">
        <v>2515.6</v>
      </c>
      <c r="E963" s="20">
        <v>0</v>
      </c>
      <c r="F963" s="20">
        <f t="shared" si="40"/>
        <v>0</v>
      </c>
    </row>
    <row r="964" spans="1:6" ht="27" customHeight="1">
      <c r="A964" s="18" t="s">
        <v>722</v>
      </c>
      <c r="B964" s="19" t="s">
        <v>446</v>
      </c>
      <c r="C964" s="19"/>
      <c r="D964" s="20">
        <f>+D965</f>
        <v>2699</v>
      </c>
      <c r="E964" s="20">
        <f>+E965</f>
        <v>1855.3</v>
      </c>
      <c r="F964" s="20">
        <f t="shared" si="40"/>
        <v>68.7402741756206</v>
      </c>
    </row>
    <row r="965" spans="1:6" ht="25.5" customHeight="1">
      <c r="A965" s="18" t="s">
        <v>62</v>
      </c>
      <c r="B965" s="30"/>
      <c r="C965" s="19">
        <v>600</v>
      </c>
      <c r="D965" s="20">
        <f>+D966</f>
        <v>2699</v>
      </c>
      <c r="E965" s="20">
        <f>+E966</f>
        <v>1855.3</v>
      </c>
      <c r="F965" s="20">
        <f t="shared" si="40"/>
        <v>68.7402741756206</v>
      </c>
    </row>
    <row r="966" spans="1:6" ht="18.75" customHeight="1">
      <c r="A966" s="18" t="s">
        <v>28</v>
      </c>
      <c r="B966" s="30"/>
      <c r="C966" s="19">
        <v>610</v>
      </c>
      <c r="D966" s="20">
        <v>2699</v>
      </c>
      <c r="E966" s="20">
        <v>1855.3</v>
      </c>
      <c r="F966" s="20">
        <f t="shared" si="40"/>
        <v>68.7402741756206</v>
      </c>
    </row>
    <row r="967" spans="1:6" ht="18.75" customHeight="1">
      <c r="A967" s="18" t="s">
        <v>767</v>
      </c>
      <c r="B967" s="19" t="s">
        <v>769</v>
      </c>
      <c r="C967" s="26"/>
      <c r="D967" s="20">
        <f>+D968</f>
        <v>4086.6</v>
      </c>
      <c r="E967" s="20">
        <f>+E968</f>
        <v>0</v>
      </c>
      <c r="F967" s="20">
        <f t="shared" si="40"/>
        <v>0</v>
      </c>
    </row>
    <row r="968" spans="1:6" ht="18.75" customHeight="1">
      <c r="A968" s="18" t="s">
        <v>59</v>
      </c>
      <c r="B968" s="19"/>
      <c r="C968" s="26">
        <v>200</v>
      </c>
      <c r="D968" s="20">
        <f>+D969</f>
        <v>4086.6</v>
      </c>
      <c r="E968" s="20">
        <f>+E969</f>
        <v>0</v>
      </c>
      <c r="F968" s="20">
        <f t="shared" si="40"/>
        <v>0</v>
      </c>
    </row>
    <row r="969" spans="1:6" ht="23.25" customHeight="1">
      <c r="A969" s="18" t="s">
        <v>33</v>
      </c>
      <c r="B969" s="19"/>
      <c r="C969" s="26">
        <v>240</v>
      </c>
      <c r="D969" s="20">
        <v>4086.6</v>
      </c>
      <c r="E969" s="20">
        <v>0</v>
      </c>
      <c r="F969" s="20">
        <f t="shared" si="40"/>
        <v>0</v>
      </c>
    </row>
    <row r="970" spans="1:6" ht="18.75" customHeight="1">
      <c r="A970" s="18" t="s">
        <v>768</v>
      </c>
      <c r="B970" s="19" t="s">
        <v>770</v>
      </c>
      <c r="C970" s="26"/>
      <c r="D970" s="20">
        <f>+D971</f>
        <v>41.3</v>
      </c>
      <c r="E970" s="20">
        <f>+E971</f>
        <v>35</v>
      </c>
      <c r="F970" s="20">
        <f t="shared" si="40"/>
        <v>84.74576271186442</v>
      </c>
    </row>
    <row r="971" spans="1:6" ht="18.75" customHeight="1">
      <c r="A971" s="18" t="s">
        <v>59</v>
      </c>
      <c r="B971" s="19"/>
      <c r="C971" s="26">
        <v>200</v>
      </c>
      <c r="D971" s="20">
        <f>+D972</f>
        <v>41.3</v>
      </c>
      <c r="E971" s="20">
        <f>+E972</f>
        <v>35</v>
      </c>
      <c r="F971" s="20">
        <f t="shared" si="40"/>
        <v>84.74576271186442</v>
      </c>
    </row>
    <row r="972" spans="1:6" ht="23.25" customHeight="1">
      <c r="A972" s="18" t="s">
        <v>33</v>
      </c>
      <c r="B972" s="19"/>
      <c r="C972" s="26">
        <v>240</v>
      </c>
      <c r="D972" s="20">
        <v>41.3</v>
      </c>
      <c r="E972" s="20">
        <v>35</v>
      </c>
      <c r="F972" s="20">
        <f t="shared" si="40"/>
        <v>84.74576271186442</v>
      </c>
    </row>
    <row r="973" spans="1:6" ht="26.25" customHeight="1">
      <c r="A973" s="18" t="s">
        <v>727</v>
      </c>
      <c r="B973" s="19" t="s">
        <v>729</v>
      </c>
      <c r="C973" s="26"/>
      <c r="D973" s="20">
        <f>+D974</f>
        <v>28</v>
      </c>
      <c r="E973" s="20">
        <f>+E974</f>
        <v>28</v>
      </c>
      <c r="F973" s="20">
        <f t="shared" si="40"/>
        <v>100</v>
      </c>
    </row>
    <row r="974" spans="1:6" ht="28.5" customHeight="1">
      <c r="A974" s="18" t="s">
        <v>578</v>
      </c>
      <c r="B974" s="19"/>
      <c r="C974" s="26" t="s">
        <v>421</v>
      </c>
      <c r="D974" s="20">
        <f>+D975</f>
        <v>28</v>
      </c>
      <c r="E974" s="20">
        <f>+E975</f>
        <v>28</v>
      </c>
      <c r="F974" s="20">
        <f t="shared" si="40"/>
        <v>100</v>
      </c>
    </row>
    <row r="975" spans="1:6" ht="18.75" customHeight="1">
      <c r="A975" s="18" t="s">
        <v>28</v>
      </c>
      <c r="B975" s="19"/>
      <c r="C975" s="26" t="s">
        <v>42</v>
      </c>
      <c r="D975" s="20">
        <v>28</v>
      </c>
      <c r="E975" s="20">
        <v>28</v>
      </c>
      <c r="F975" s="20">
        <f t="shared" si="40"/>
        <v>100</v>
      </c>
    </row>
    <row r="976" spans="1:6" ht="24" customHeight="1">
      <c r="A976" s="18" t="s">
        <v>728</v>
      </c>
      <c r="B976" s="19" t="s">
        <v>730</v>
      </c>
      <c r="C976" s="26"/>
      <c r="D976" s="20">
        <f>+D977</f>
        <v>7.1</v>
      </c>
      <c r="E976" s="20">
        <f>+E977</f>
        <v>7.1</v>
      </c>
      <c r="F976" s="20">
        <f t="shared" si="40"/>
        <v>100</v>
      </c>
    </row>
    <row r="977" spans="1:6" ht="29.25" customHeight="1">
      <c r="A977" s="18" t="s">
        <v>578</v>
      </c>
      <c r="B977" s="19"/>
      <c r="C977" s="26" t="s">
        <v>421</v>
      </c>
      <c r="D977" s="20">
        <f>+D978</f>
        <v>7.1</v>
      </c>
      <c r="E977" s="20">
        <f>+E978</f>
        <v>7.1</v>
      </c>
      <c r="F977" s="20">
        <f aca="true" t="shared" si="42" ref="F977:F1040">E977/D977*100</f>
        <v>100</v>
      </c>
    </row>
    <row r="978" spans="1:6" ht="18.75" customHeight="1">
      <c r="A978" s="18" t="s">
        <v>28</v>
      </c>
      <c r="B978" s="19"/>
      <c r="C978" s="26" t="s">
        <v>42</v>
      </c>
      <c r="D978" s="20">
        <v>7.1</v>
      </c>
      <c r="E978" s="20">
        <v>7.1</v>
      </c>
      <c r="F978" s="20">
        <f t="shared" si="42"/>
        <v>100</v>
      </c>
    </row>
    <row r="979" spans="1:6" ht="27" customHeight="1">
      <c r="A979" s="18" t="s">
        <v>519</v>
      </c>
      <c r="B979" s="19" t="s">
        <v>520</v>
      </c>
      <c r="C979" s="19"/>
      <c r="D979" s="20">
        <f>D980</f>
        <v>23266.5</v>
      </c>
      <c r="E979" s="20">
        <f>E980</f>
        <v>22832.1</v>
      </c>
      <c r="F979" s="20">
        <f t="shared" si="42"/>
        <v>98.13293791502804</v>
      </c>
    </row>
    <row r="980" spans="1:6" ht="18.75" customHeight="1">
      <c r="A980" s="18" t="s">
        <v>105</v>
      </c>
      <c r="B980" s="19" t="s">
        <v>521</v>
      </c>
      <c r="C980" s="19"/>
      <c r="D980" s="20">
        <f>D981</f>
        <v>23266.5</v>
      </c>
      <c r="E980" s="20">
        <f>E981</f>
        <v>22832.1</v>
      </c>
      <c r="F980" s="20">
        <f t="shared" si="42"/>
        <v>98.13293791502804</v>
      </c>
    </row>
    <row r="981" spans="1:6" ht="24.75" customHeight="1">
      <c r="A981" s="18" t="s">
        <v>578</v>
      </c>
      <c r="B981" s="19"/>
      <c r="C981" s="26" t="s">
        <v>421</v>
      </c>
      <c r="D981" s="20">
        <f>+D982</f>
        <v>23266.5</v>
      </c>
      <c r="E981" s="20">
        <f>+E982</f>
        <v>22832.1</v>
      </c>
      <c r="F981" s="20">
        <f t="shared" si="42"/>
        <v>98.13293791502804</v>
      </c>
    </row>
    <row r="982" spans="1:6" ht="18.75" customHeight="1">
      <c r="A982" s="18" t="s">
        <v>28</v>
      </c>
      <c r="B982" s="19"/>
      <c r="C982" s="26" t="s">
        <v>42</v>
      </c>
      <c r="D982" s="20">
        <v>23266.5</v>
      </c>
      <c r="E982" s="20">
        <v>22832.1</v>
      </c>
      <c r="F982" s="20">
        <f t="shared" si="42"/>
        <v>98.13293791502804</v>
      </c>
    </row>
    <row r="983" spans="1:6" ht="24.75" customHeight="1">
      <c r="A983" s="18" t="s">
        <v>367</v>
      </c>
      <c r="B983" s="19" t="s">
        <v>531</v>
      </c>
      <c r="C983" s="19"/>
      <c r="D983" s="20">
        <f>D984</f>
        <v>6960</v>
      </c>
      <c r="E983" s="20">
        <f>E984</f>
        <v>6960</v>
      </c>
      <c r="F983" s="20">
        <f t="shared" si="42"/>
        <v>100</v>
      </c>
    </row>
    <row r="984" spans="1:6" ht="18.75" customHeight="1">
      <c r="A984" s="18" t="s">
        <v>106</v>
      </c>
      <c r="B984" s="19" t="s">
        <v>532</v>
      </c>
      <c r="C984" s="19"/>
      <c r="D984" s="20">
        <f>D985</f>
        <v>6960</v>
      </c>
      <c r="E984" s="20">
        <f>E985</f>
        <v>6960</v>
      </c>
      <c r="F984" s="20">
        <f t="shared" si="42"/>
        <v>100</v>
      </c>
    </row>
    <row r="985" spans="1:6" ht="27" customHeight="1">
      <c r="A985" s="18" t="s">
        <v>578</v>
      </c>
      <c r="B985" s="19"/>
      <c r="C985" s="26" t="s">
        <v>421</v>
      </c>
      <c r="D985" s="20">
        <f>+D986</f>
        <v>6960</v>
      </c>
      <c r="E985" s="20">
        <f>+E986</f>
        <v>6960</v>
      </c>
      <c r="F985" s="20">
        <f t="shared" si="42"/>
        <v>100</v>
      </c>
    </row>
    <row r="986" spans="1:6" ht="18.75" customHeight="1">
      <c r="A986" s="18" t="s">
        <v>28</v>
      </c>
      <c r="B986" s="19"/>
      <c r="C986" s="26" t="s">
        <v>42</v>
      </c>
      <c r="D986" s="20">
        <v>6960</v>
      </c>
      <c r="E986" s="20">
        <v>6960</v>
      </c>
      <c r="F986" s="20">
        <f t="shared" si="42"/>
        <v>100</v>
      </c>
    </row>
    <row r="987" spans="1:6" ht="18.75" customHeight="1">
      <c r="A987" s="18" t="s">
        <v>600</v>
      </c>
      <c r="B987" s="19" t="s">
        <v>602</v>
      </c>
      <c r="C987" s="26"/>
      <c r="D987" s="20">
        <f>+D991+D988+D994</f>
        <v>20514.100000000002</v>
      </c>
      <c r="E987" s="20">
        <f>+E991+E988+E994</f>
        <v>16620.600000000002</v>
      </c>
      <c r="F987" s="20">
        <f t="shared" si="42"/>
        <v>81.02037135433677</v>
      </c>
    </row>
    <row r="988" spans="1:6" ht="18.75" customHeight="1">
      <c r="A988" s="18" t="s">
        <v>27</v>
      </c>
      <c r="B988" s="19" t="s">
        <v>682</v>
      </c>
      <c r="C988" s="26"/>
      <c r="D988" s="20">
        <f>+D989</f>
        <v>3705</v>
      </c>
      <c r="E988" s="20">
        <f>+E989</f>
        <v>0</v>
      </c>
      <c r="F988" s="20">
        <f t="shared" si="42"/>
        <v>0</v>
      </c>
    </row>
    <row r="989" spans="1:6" ht="24" customHeight="1">
      <c r="A989" s="18" t="s">
        <v>578</v>
      </c>
      <c r="B989" s="19"/>
      <c r="C989" s="26" t="s">
        <v>421</v>
      </c>
      <c r="D989" s="20">
        <f>+D990</f>
        <v>3705</v>
      </c>
      <c r="E989" s="20">
        <f>+E990</f>
        <v>0</v>
      </c>
      <c r="F989" s="20">
        <f t="shared" si="42"/>
        <v>0</v>
      </c>
    </row>
    <row r="990" spans="1:6" ht="18.75" customHeight="1">
      <c r="A990" s="18" t="s">
        <v>28</v>
      </c>
      <c r="B990" s="19"/>
      <c r="C990" s="26" t="s">
        <v>42</v>
      </c>
      <c r="D990" s="20">
        <v>3705</v>
      </c>
      <c r="E990" s="20">
        <v>0</v>
      </c>
      <c r="F990" s="20">
        <f t="shared" si="42"/>
        <v>0</v>
      </c>
    </row>
    <row r="991" spans="1:6" ht="24" customHeight="1">
      <c r="A991" s="18" t="s">
        <v>601</v>
      </c>
      <c r="B991" s="19" t="s">
        <v>603</v>
      </c>
      <c r="C991" s="26"/>
      <c r="D991" s="20">
        <f>+D992</f>
        <v>13279.7</v>
      </c>
      <c r="E991" s="20">
        <f>+E992</f>
        <v>13279.7</v>
      </c>
      <c r="F991" s="20">
        <f t="shared" si="42"/>
        <v>100</v>
      </c>
    </row>
    <row r="992" spans="1:6" ht="24.75" customHeight="1">
      <c r="A992" s="18" t="s">
        <v>578</v>
      </c>
      <c r="B992" s="19"/>
      <c r="C992" s="26" t="s">
        <v>421</v>
      </c>
      <c r="D992" s="20">
        <f>+D993</f>
        <v>13279.7</v>
      </c>
      <c r="E992" s="20">
        <f>+E993</f>
        <v>13279.7</v>
      </c>
      <c r="F992" s="20">
        <f t="shared" si="42"/>
        <v>100</v>
      </c>
    </row>
    <row r="993" spans="1:6" ht="18.75" customHeight="1">
      <c r="A993" s="18" t="s">
        <v>28</v>
      </c>
      <c r="B993" s="19"/>
      <c r="C993" s="26" t="s">
        <v>42</v>
      </c>
      <c r="D993" s="20">
        <v>13279.7</v>
      </c>
      <c r="E993" s="20">
        <v>13279.7</v>
      </c>
      <c r="F993" s="20">
        <f t="shared" si="42"/>
        <v>100</v>
      </c>
    </row>
    <row r="994" spans="1:6" ht="29.25" customHeight="1">
      <c r="A994" s="18" t="s">
        <v>685</v>
      </c>
      <c r="B994" s="19" t="s">
        <v>686</v>
      </c>
      <c r="C994" s="26"/>
      <c r="D994" s="20">
        <f>+D995</f>
        <v>3529.4</v>
      </c>
      <c r="E994" s="20">
        <f>+E995</f>
        <v>3340.9</v>
      </c>
      <c r="F994" s="20">
        <f t="shared" si="42"/>
        <v>94.65914886382954</v>
      </c>
    </row>
    <row r="995" spans="1:6" ht="26.25" customHeight="1">
      <c r="A995" s="18" t="s">
        <v>578</v>
      </c>
      <c r="B995" s="19"/>
      <c r="C995" s="26" t="s">
        <v>421</v>
      </c>
      <c r="D995" s="20">
        <f>+D996</f>
        <v>3529.4</v>
      </c>
      <c r="E995" s="20">
        <f>+E996</f>
        <v>3340.9</v>
      </c>
      <c r="F995" s="20">
        <f t="shared" si="42"/>
        <v>94.65914886382954</v>
      </c>
    </row>
    <row r="996" spans="1:6" ht="18.75" customHeight="1">
      <c r="A996" s="18" t="s">
        <v>28</v>
      </c>
      <c r="B996" s="19"/>
      <c r="C996" s="26" t="s">
        <v>42</v>
      </c>
      <c r="D996" s="20">
        <v>3529.4</v>
      </c>
      <c r="E996" s="20">
        <v>3340.9</v>
      </c>
      <c r="F996" s="20">
        <f t="shared" si="42"/>
        <v>94.65914886382954</v>
      </c>
    </row>
    <row r="997" spans="1:6" ht="18.75" customHeight="1">
      <c r="A997" s="18" t="s">
        <v>522</v>
      </c>
      <c r="B997" s="19" t="s">
        <v>525</v>
      </c>
      <c r="C997" s="19"/>
      <c r="D997" s="20">
        <f>D998+D1007</f>
        <v>183365.3</v>
      </c>
      <c r="E997" s="20">
        <f>E998+E1007</f>
        <v>164270.9</v>
      </c>
      <c r="F997" s="20">
        <f t="shared" si="42"/>
        <v>89.58668843014463</v>
      </c>
    </row>
    <row r="998" spans="1:6" ht="27" customHeight="1">
      <c r="A998" s="18" t="s">
        <v>523</v>
      </c>
      <c r="B998" s="19" t="s">
        <v>526</v>
      </c>
      <c r="C998" s="19"/>
      <c r="D998" s="20">
        <f>D999+D1004</f>
        <v>58083.7</v>
      </c>
      <c r="E998" s="20">
        <f>E999+E1004</f>
        <v>42850.5</v>
      </c>
      <c r="F998" s="20">
        <f t="shared" si="42"/>
        <v>73.77370931948207</v>
      </c>
    </row>
    <row r="999" spans="1:6" ht="18.75" customHeight="1">
      <c r="A999" s="18" t="s">
        <v>173</v>
      </c>
      <c r="B999" s="19" t="s">
        <v>527</v>
      </c>
      <c r="C999" s="19"/>
      <c r="D999" s="20">
        <f>D1000+D1002</f>
        <v>50731.6</v>
      </c>
      <c r="E999" s="20">
        <f>E1000+E1002</f>
        <v>36541.8</v>
      </c>
      <c r="F999" s="20">
        <f t="shared" si="42"/>
        <v>72.02966198582344</v>
      </c>
    </row>
    <row r="1000" spans="1:6" ht="27" customHeight="1">
      <c r="A1000" s="18" t="s">
        <v>578</v>
      </c>
      <c r="B1000" s="19"/>
      <c r="C1000" s="26" t="s">
        <v>421</v>
      </c>
      <c r="D1000" s="20">
        <f>+D1001</f>
        <v>39025.7</v>
      </c>
      <c r="E1000" s="20">
        <f>+E1001</f>
        <v>35836.9</v>
      </c>
      <c r="F1000" s="20">
        <f t="shared" si="42"/>
        <v>91.82897424005208</v>
      </c>
    </row>
    <row r="1001" spans="1:6" ht="18.75" customHeight="1">
      <c r="A1001" s="18" t="s">
        <v>28</v>
      </c>
      <c r="B1001" s="19"/>
      <c r="C1001" s="26" t="s">
        <v>42</v>
      </c>
      <c r="D1001" s="20">
        <v>39025.7</v>
      </c>
      <c r="E1001" s="20">
        <v>35836.9</v>
      </c>
      <c r="F1001" s="20">
        <f t="shared" si="42"/>
        <v>91.82897424005208</v>
      </c>
    </row>
    <row r="1002" spans="1:6" ht="18.75" customHeight="1">
      <c r="A1002" s="18" t="s">
        <v>59</v>
      </c>
      <c r="B1002" s="19"/>
      <c r="C1002" s="26">
        <v>200</v>
      </c>
      <c r="D1002" s="20">
        <f>+D1003</f>
        <v>11705.9</v>
      </c>
      <c r="E1002" s="20">
        <f>+E1003</f>
        <v>704.9</v>
      </c>
      <c r="F1002" s="20">
        <f t="shared" si="42"/>
        <v>6.021749715955202</v>
      </c>
    </row>
    <row r="1003" spans="1:6" ht="25.5" customHeight="1">
      <c r="A1003" s="18" t="s">
        <v>33</v>
      </c>
      <c r="B1003" s="19"/>
      <c r="C1003" s="26">
        <v>240</v>
      </c>
      <c r="D1003" s="20">
        <v>11705.9</v>
      </c>
      <c r="E1003" s="20">
        <v>704.9</v>
      </c>
      <c r="F1003" s="20">
        <f t="shared" si="42"/>
        <v>6.021749715955202</v>
      </c>
    </row>
    <row r="1004" spans="1:6" ht="18.75" customHeight="1">
      <c r="A1004" s="18" t="s">
        <v>670</v>
      </c>
      <c r="B1004" s="19" t="s">
        <v>528</v>
      </c>
      <c r="C1004" s="19"/>
      <c r="D1004" s="20">
        <f>D1005</f>
        <v>7352.1</v>
      </c>
      <c r="E1004" s="20">
        <f>E1005</f>
        <v>6308.7</v>
      </c>
      <c r="F1004" s="20">
        <f t="shared" si="42"/>
        <v>85.80813645080997</v>
      </c>
    </row>
    <row r="1005" spans="1:6" ht="27" customHeight="1">
      <c r="A1005" s="18" t="s">
        <v>578</v>
      </c>
      <c r="B1005" s="19"/>
      <c r="C1005" s="26" t="s">
        <v>421</v>
      </c>
      <c r="D1005" s="20">
        <f>+D1006</f>
        <v>7352.1</v>
      </c>
      <c r="E1005" s="20">
        <f>+E1006</f>
        <v>6308.7</v>
      </c>
      <c r="F1005" s="20">
        <f t="shared" si="42"/>
        <v>85.80813645080997</v>
      </c>
    </row>
    <row r="1006" spans="1:6" ht="18.75" customHeight="1">
      <c r="A1006" s="18" t="s">
        <v>28</v>
      </c>
      <c r="B1006" s="19"/>
      <c r="C1006" s="26" t="s">
        <v>42</v>
      </c>
      <c r="D1006" s="20">
        <v>7352.1</v>
      </c>
      <c r="E1006" s="20">
        <v>6308.7</v>
      </c>
      <c r="F1006" s="20">
        <f t="shared" si="42"/>
        <v>85.80813645080997</v>
      </c>
    </row>
    <row r="1007" spans="1:6" ht="28.5" customHeight="1">
      <c r="A1007" s="18" t="s">
        <v>524</v>
      </c>
      <c r="B1007" s="19" t="s">
        <v>529</v>
      </c>
      <c r="C1007" s="19"/>
      <c r="D1007" s="20">
        <f>D1011+D1014+D1008</f>
        <v>125281.6</v>
      </c>
      <c r="E1007" s="20">
        <f>E1011+E1014+E1008</f>
        <v>121420.4</v>
      </c>
      <c r="F1007" s="20">
        <f t="shared" si="42"/>
        <v>96.9179831675202</v>
      </c>
    </row>
    <row r="1008" spans="1:6" ht="18.75" customHeight="1">
      <c r="A1008" s="18" t="s">
        <v>662</v>
      </c>
      <c r="B1008" s="19" t="s">
        <v>663</v>
      </c>
      <c r="C1008" s="26"/>
      <c r="D1008" s="20">
        <f>+D1009</f>
        <v>6000</v>
      </c>
      <c r="E1008" s="20">
        <f>+E1009</f>
        <v>5133.7</v>
      </c>
      <c r="F1008" s="20">
        <f t="shared" si="42"/>
        <v>85.56166666666665</v>
      </c>
    </row>
    <row r="1009" spans="1:6" ht="25.5" customHeight="1">
      <c r="A1009" s="18" t="s">
        <v>578</v>
      </c>
      <c r="B1009" s="19"/>
      <c r="C1009" s="26" t="s">
        <v>421</v>
      </c>
      <c r="D1009" s="20">
        <f>+D1010</f>
        <v>6000</v>
      </c>
      <c r="E1009" s="20">
        <f>+E1010</f>
        <v>5133.7</v>
      </c>
      <c r="F1009" s="20">
        <f t="shared" si="42"/>
        <v>85.56166666666665</v>
      </c>
    </row>
    <row r="1010" spans="1:6" ht="18.75" customHeight="1">
      <c r="A1010" s="18" t="s">
        <v>28</v>
      </c>
      <c r="B1010" s="19"/>
      <c r="C1010" s="26" t="s">
        <v>42</v>
      </c>
      <c r="D1010" s="20">
        <v>6000</v>
      </c>
      <c r="E1010" s="20">
        <v>5133.7</v>
      </c>
      <c r="F1010" s="20">
        <f t="shared" si="42"/>
        <v>85.56166666666665</v>
      </c>
    </row>
    <row r="1011" spans="1:6" ht="37.5" customHeight="1">
      <c r="A1011" s="18" t="s">
        <v>652</v>
      </c>
      <c r="B1011" s="19" t="s">
        <v>655</v>
      </c>
      <c r="C1011" s="19"/>
      <c r="D1011" s="20">
        <f>+D1012</f>
        <v>20100</v>
      </c>
      <c r="E1011" s="20">
        <f>+E1012</f>
        <v>18612</v>
      </c>
      <c r="F1011" s="20">
        <f t="shared" si="42"/>
        <v>92.59701492537313</v>
      </c>
    </row>
    <row r="1012" spans="1:6" ht="27.75" customHeight="1">
      <c r="A1012" s="18" t="s">
        <v>578</v>
      </c>
      <c r="B1012" s="19"/>
      <c r="C1012" s="26" t="s">
        <v>421</v>
      </c>
      <c r="D1012" s="20">
        <f>+D1013</f>
        <v>20100</v>
      </c>
      <c r="E1012" s="20">
        <f>+E1013</f>
        <v>18612</v>
      </c>
      <c r="F1012" s="20">
        <f t="shared" si="42"/>
        <v>92.59701492537313</v>
      </c>
    </row>
    <row r="1013" spans="1:6" ht="18.75" customHeight="1">
      <c r="A1013" s="18" t="s">
        <v>28</v>
      </c>
      <c r="B1013" s="19"/>
      <c r="C1013" s="26" t="s">
        <v>42</v>
      </c>
      <c r="D1013" s="20">
        <v>20100</v>
      </c>
      <c r="E1013" s="20">
        <v>18612</v>
      </c>
      <c r="F1013" s="20">
        <f t="shared" si="42"/>
        <v>92.59701492537313</v>
      </c>
    </row>
    <row r="1014" spans="1:6" ht="39" customHeight="1">
      <c r="A1014" s="18" t="s">
        <v>653</v>
      </c>
      <c r="B1014" s="19" t="s">
        <v>654</v>
      </c>
      <c r="C1014" s="26"/>
      <c r="D1014" s="20">
        <f>+D1015</f>
        <v>99181.6</v>
      </c>
      <c r="E1014" s="20">
        <f>+E1015</f>
        <v>97674.7</v>
      </c>
      <c r="F1014" s="20">
        <f t="shared" si="42"/>
        <v>98.48066576865064</v>
      </c>
    </row>
    <row r="1015" spans="1:6" ht="29.25" customHeight="1">
      <c r="A1015" s="18" t="s">
        <v>578</v>
      </c>
      <c r="B1015" s="19"/>
      <c r="C1015" s="26" t="s">
        <v>421</v>
      </c>
      <c r="D1015" s="20">
        <f>+D1016</f>
        <v>99181.6</v>
      </c>
      <c r="E1015" s="20">
        <f>+E1016</f>
        <v>97674.7</v>
      </c>
      <c r="F1015" s="20">
        <f t="shared" si="42"/>
        <v>98.48066576865064</v>
      </c>
    </row>
    <row r="1016" spans="1:6" ht="18.75" customHeight="1">
      <c r="A1016" s="18" t="s">
        <v>28</v>
      </c>
      <c r="B1016" s="19"/>
      <c r="C1016" s="26" t="s">
        <v>42</v>
      </c>
      <c r="D1016" s="20">
        <v>99181.6</v>
      </c>
      <c r="E1016" s="20">
        <v>97674.7</v>
      </c>
      <c r="F1016" s="20">
        <f t="shared" si="42"/>
        <v>98.48066576865064</v>
      </c>
    </row>
    <row r="1017" spans="1:6" ht="26.25" customHeight="1">
      <c r="A1017" s="18" t="s">
        <v>585</v>
      </c>
      <c r="B1017" s="19" t="s">
        <v>511</v>
      </c>
      <c r="C1017" s="19"/>
      <c r="D1017" s="20">
        <f>D1018+D1031+D1035</f>
        <v>99696.09999999999</v>
      </c>
      <c r="E1017" s="20">
        <f>E1018+E1031+E1035</f>
        <v>89512.2</v>
      </c>
      <c r="F1017" s="20">
        <f t="shared" si="42"/>
        <v>89.78505678757746</v>
      </c>
    </row>
    <row r="1018" spans="1:6" ht="18.75" customHeight="1">
      <c r="A1018" s="18" t="s">
        <v>509</v>
      </c>
      <c r="B1018" s="19" t="s">
        <v>512</v>
      </c>
      <c r="C1018" s="19"/>
      <c r="D1018" s="20">
        <f>+D1019+D1022+D1025+D1028</f>
        <v>35995.2</v>
      </c>
      <c r="E1018" s="20">
        <f>+E1019+E1022+E1025+E1028</f>
        <v>27874.9</v>
      </c>
      <c r="F1018" s="20">
        <f t="shared" si="42"/>
        <v>77.44060319153667</v>
      </c>
    </row>
    <row r="1019" spans="1:6" ht="18.75" customHeight="1">
      <c r="A1019" s="18" t="s">
        <v>740</v>
      </c>
      <c r="B1019" s="19" t="s">
        <v>719</v>
      </c>
      <c r="C1019" s="26"/>
      <c r="D1019" s="20">
        <f>+D1020</f>
        <v>10500.8</v>
      </c>
      <c r="E1019" s="20">
        <f>+E1020</f>
        <v>7188.1</v>
      </c>
      <c r="F1019" s="20">
        <f t="shared" si="42"/>
        <v>68.45287978058815</v>
      </c>
    </row>
    <row r="1020" spans="1:6" ht="18.75" customHeight="1">
      <c r="A1020" s="18" t="s">
        <v>60</v>
      </c>
      <c r="B1020" s="26"/>
      <c r="C1020" s="26" t="s">
        <v>418</v>
      </c>
      <c r="D1020" s="20">
        <f>+D1021</f>
        <v>10500.8</v>
      </c>
      <c r="E1020" s="20">
        <f>+E1021</f>
        <v>7188.1</v>
      </c>
      <c r="F1020" s="20">
        <f t="shared" si="42"/>
        <v>68.45287978058815</v>
      </c>
    </row>
    <row r="1021" spans="1:6" ht="32.25" customHeight="1">
      <c r="A1021" s="18" t="s">
        <v>794</v>
      </c>
      <c r="B1021" s="19"/>
      <c r="C1021" s="19">
        <v>810</v>
      </c>
      <c r="D1021" s="20">
        <v>10500.8</v>
      </c>
      <c r="E1021" s="20">
        <v>7188.1</v>
      </c>
      <c r="F1021" s="20">
        <f t="shared" si="42"/>
        <v>68.45287978058815</v>
      </c>
    </row>
    <row r="1022" spans="1:6" ht="18.75" customHeight="1">
      <c r="A1022" s="18" t="s">
        <v>691</v>
      </c>
      <c r="B1022" s="19" t="s">
        <v>692</v>
      </c>
      <c r="C1022" s="26"/>
      <c r="D1022" s="20">
        <f>+D1023</f>
        <v>20756.9</v>
      </c>
      <c r="E1022" s="20">
        <f>+E1023</f>
        <v>20686.8</v>
      </c>
      <c r="F1022" s="20">
        <f t="shared" si="42"/>
        <v>99.66228097644637</v>
      </c>
    </row>
    <row r="1023" spans="1:6" ht="18.75" customHeight="1">
      <c r="A1023" s="18" t="s">
        <v>60</v>
      </c>
      <c r="B1023" s="19"/>
      <c r="C1023" s="26" t="s">
        <v>418</v>
      </c>
      <c r="D1023" s="20">
        <f>+D1024</f>
        <v>20756.9</v>
      </c>
      <c r="E1023" s="20">
        <f>+E1024</f>
        <v>20686.8</v>
      </c>
      <c r="F1023" s="20">
        <f t="shared" si="42"/>
        <v>99.66228097644637</v>
      </c>
    </row>
    <row r="1024" spans="1:6" ht="26.25" customHeight="1">
      <c r="A1024" s="18" t="s">
        <v>794</v>
      </c>
      <c r="B1024" s="19"/>
      <c r="C1024" s="26">
        <v>810</v>
      </c>
      <c r="D1024" s="20">
        <v>20756.9</v>
      </c>
      <c r="E1024" s="20">
        <v>20686.8</v>
      </c>
      <c r="F1024" s="20">
        <f t="shared" si="42"/>
        <v>99.66228097644637</v>
      </c>
    </row>
    <row r="1025" spans="1:6" ht="21" customHeight="1">
      <c r="A1025" s="18" t="s">
        <v>801</v>
      </c>
      <c r="B1025" s="19" t="s">
        <v>803</v>
      </c>
      <c r="C1025" s="26"/>
      <c r="D1025" s="20">
        <f>+D1026</f>
        <v>807.6</v>
      </c>
      <c r="E1025" s="20">
        <f>+E1026</f>
        <v>0</v>
      </c>
      <c r="F1025" s="20">
        <f t="shared" si="42"/>
        <v>0</v>
      </c>
    </row>
    <row r="1026" spans="1:6" ht="21" customHeight="1">
      <c r="A1026" s="18" t="s">
        <v>60</v>
      </c>
      <c r="B1026" s="19"/>
      <c r="C1026" s="26" t="s">
        <v>418</v>
      </c>
      <c r="D1026" s="20">
        <f>+D1027</f>
        <v>807.6</v>
      </c>
      <c r="E1026" s="20">
        <f>+E1027</f>
        <v>0</v>
      </c>
      <c r="F1026" s="20">
        <f t="shared" si="42"/>
        <v>0</v>
      </c>
    </row>
    <row r="1027" spans="1:6" ht="26.25" customHeight="1">
      <c r="A1027" s="18" t="s">
        <v>794</v>
      </c>
      <c r="B1027" s="19"/>
      <c r="C1027" s="26">
        <v>810</v>
      </c>
      <c r="D1027" s="20">
        <v>807.6</v>
      </c>
      <c r="E1027" s="20">
        <v>0</v>
      </c>
      <c r="F1027" s="20">
        <f t="shared" si="42"/>
        <v>0</v>
      </c>
    </row>
    <row r="1028" spans="1:6" ht="26.25" customHeight="1">
      <c r="A1028" s="18" t="s">
        <v>802</v>
      </c>
      <c r="B1028" s="19" t="s">
        <v>804</v>
      </c>
      <c r="C1028" s="26"/>
      <c r="D1028" s="20">
        <f>+D1029</f>
        <v>3929.9</v>
      </c>
      <c r="E1028" s="20">
        <f>+E1029</f>
        <v>0</v>
      </c>
      <c r="F1028" s="20">
        <f t="shared" si="42"/>
        <v>0</v>
      </c>
    </row>
    <row r="1029" spans="1:6" ht="26.25" customHeight="1">
      <c r="A1029" s="18" t="s">
        <v>60</v>
      </c>
      <c r="B1029" s="19"/>
      <c r="C1029" s="26" t="s">
        <v>418</v>
      </c>
      <c r="D1029" s="20">
        <f>+D1030</f>
        <v>3929.9</v>
      </c>
      <c r="E1029" s="20">
        <f>+E1030</f>
        <v>0</v>
      </c>
      <c r="F1029" s="20">
        <f t="shared" si="42"/>
        <v>0</v>
      </c>
    </row>
    <row r="1030" spans="1:6" ht="31.5" customHeight="1">
      <c r="A1030" s="18" t="s">
        <v>794</v>
      </c>
      <c r="B1030" s="19"/>
      <c r="C1030" s="26">
        <v>810</v>
      </c>
      <c r="D1030" s="20">
        <v>3929.9</v>
      </c>
      <c r="E1030" s="20">
        <v>0</v>
      </c>
      <c r="F1030" s="20">
        <f t="shared" si="42"/>
        <v>0</v>
      </c>
    </row>
    <row r="1031" spans="1:6" ht="34.5" customHeight="1">
      <c r="A1031" s="18" t="s">
        <v>752</v>
      </c>
      <c r="B1031" s="19" t="s">
        <v>513</v>
      </c>
      <c r="C1031" s="19"/>
      <c r="D1031" s="20">
        <f aca="true" t="shared" si="43" ref="D1031:E1033">+D1032</f>
        <v>60000</v>
      </c>
      <c r="E1031" s="20">
        <f t="shared" si="43"/>
        <v>60000</v>
      </c>
      <c r="F1031" s="20">
        <f t="shared" si="42"/>
        <v>100</v>
      </c>
    </row>
    <row r="1032" spans="1:6" ht="51" customHeight="1">
      <c r="A1032" s="38" t="s">
        <v>718</v>
      </c>
      <c r="B1032" s="19" t="s">
        <v>713</v>
      </c>
      <c r="C1032" s="19"/>
      <c r="D1032" s="20">
        <f t="shared" si="43"/>
        <v>60000</v>
      </c>
      <c r="E1032" s="20">
        <f t="shared" si="43"/>
        <v>60000</v>
      </c>
      <c r="F1032" s="20">
        <f t="shared" si="42"/>
        <v>100</v>
      </c>
    </row>
    <row r="1033" spans="1:6" ht="25.5" customHeight="1">
      <c r="A1033" s="18" t="s">
        <v>62</v>
      </c>
      <c r="B1033" s="19"/>
      <c r="C1033" s="26" t="s">
        <v>421</v>
      </c>
      <c r="D1033" s="20">
        <f t="shared" si="43"/>
        <v>60000</v>
      </c>
      <c r="E1033" s="20">
        <f t="shared" si="43"/>
        <v>60000</v>
      </c>
      <c r="F1033" s="20">
        <f t="shared" si="42"/>
        <v>100</v>
      </c>
    </row>
    <row r="1034" spans="1:6" ht="24.75" customHeight="1">
      <c r="A1034" s="18" t="s">
        <v>26</v>
      </c>
      <c r="B1034" s="19"/>
      <c r="C1034" s="26" t="s">
        <v>41</v>
      </c>
      <c r="D1034" s="20">
        <v>60000</v>
      </c>
      <c r="E1034" s="20">
        <v>60000</v>
      </c>
      <c r="F1034" s="20">
        <f t="shared" si="42"/>
        <v>100</v>
      </c>
    </row>
    <row r="1035" spans="1:6" ht="18.75" customHeight="1">
      <c r="A1035" s="18" t="s">
        <v>510</v>
      </c>
      <c r="B1035" s="19" t="s">
        <v>514</v>
      </c>
      <c r="C1035" s="19"/>
      <c r="D1035" s="20">
        <f>D1036</f>
        <v>3700.9</v>
      </c>
      <c r="E1035" s="20">
        <f>E1036</f>
        <v>1637.3</v>
      </c>
      <c r="F1035" s="20">
        <f t="shared" si="42"/>
        <v>44.240590126725934</v>
      </c>
    </row>
    <row r="1036" spans="1:6" ht="18.75" customHeight="1">
      <c r="A1036" s="18" t="s">
        <v>95</v>
      </c>
      <c r="B1036" s="19" t="s">
        <v>515</v>
      </c>
      <c r="C1036" s="19"/>
      <c r="D1036" s="20">
        <f>+D1037</f>
        <v>3700.9</v>
      </c>
      <c r="E1036" s="20">
        <f>+E1037</f>
        <v>1637.3</v>
      </c>
      <c r="F1036" s="20">
        <f t="shared" si="42"/>
        <v>44.240590126725934</v>
      </c>
    </row>
    <row r="1037" spans="1:6" ht="28.5" customHeight="1">
      <c r="A1037" s="18" t="s">
        <v>578</v>
      </c>
      <c r="B1037" s="19"/>
      <c r="C1037" s="26" t="s">
        <v>421</v>
      </c>
      <c r="D1037" s="20">
        <f>+D1038</f>
        <v>3700.9</v>
      </c>
      <c r="E1037" s="20">
        <f>+E1038</f>
        <v>1637.3</v>
      </c>
      <c r="F1037" s="20">
        <f t="shared" si="42"/>
        <v>44.240590126725934</v>
      </c>
    </row>
    <row r="1038" spans="1:6" ht="18.75" customHeight="1">
      <c r="A1038" s="18" t="s">
        <v>28</v>
      </c>
      <c r="B1038" s="19"/>
      <c r="C1038" s="26" t="s">
        <v>42</v>
      </c>
      <c r="D1038" s="20">
        <v>3700.9</v>
      </c>
      <c r="E1038" s="20">
        <v>1637.3</v>
      </c>
      <c r="F1038" s="20">
        <f t="shared" si="42"/>
        <v>44.240590126725934</v>
      </c>
    </row>
    <row r="1039" spans="1:6" ht="18.75" customHeight="1">
      <c r="A1039" s="47" t="s">
        <v>536</v>
      </c>
      <c r="B1039" s="47"/>
      <c r="C1039" s="47"/>
      <c r="D1039" s="48">
        <f>D10+D100+D120+D125+D185+D347+D375+D382+D387+D446+D467+D705+D774+D815+D894+D925</f>
        <v>5831086.699999999</v>
      </c>
      <c r="E1039" s="48">
        <f>E10+E100+E120+E125+E185+E347+E375+E382+E387+E446+E467+E705+E774+E815+E894+E925</f>
        <v>5515618.699999999</v>
      </c>
      <c r="F1039" s="48">
        <f t="shared" si="42"/>
        <v>94.58989350990099</v>
      </c>
    </row>
    <row r="1040" spans="1:6" ht="31.5" customHeight="1">
      <c r="A1040" s="22" t="s">
        <v>507</v>
      </c>
      <c r="B1040" s="49" t="s">
        <v>508</v>
      </c>
      <c r="C1040" s="24"/>
      <c r="D1040" s="24">
        <f>D1041</f>
        <v>11724.599999999999</v>
      </c>
      <c r="E1040" s="24">
        <f>E1041</f>
        <v>10738.3</v>
      </c>
      <c r="F1040" s="24">
        <f t="shared" si="42"/>
        <v>91.58777271719292</v>
      </c>
    </row>
    <row r="1041" spans="1:6" ht="18.75" customHeight="1">
      <c r="A1041" s="18" t="s">
        <v>38</v>
      </c>
      <c r="B1041" s="19" t="s">
        <v>478</v>
      </c>
      <c r="C1041" s="20"/>
      <c r="D1041" s="20">
        <f>+D1042+D1044+D1048+D1046</f>
        <v>11724.599999999999</v>
      </c>
      <c r="E1041" s="20">
        <f>+E1042+E1044+E1048+E1046</f>
        <v>10738.3</v>
      </c>
      <c r="F1041" s="20">
        <f aca="true" t="shared" si="44" ref="F1041:F1073">E1041/D1041*100</f>
        <v>91.58777271719292</v>
      </c>
    </row>
    <row r="1042" spans="1:6" ht="37.5" customHeight="1">
      <c r="A1042" s="18" t="s">
        <v>58</v>
      </c>
      <c r="B1042" s="19"/>
      <c r="C1042" s="19">
        <v>100</v>
      </c>
      <c r="D1042" s="20">
        <f>+D1043</f>
        <v>10201</v>
      </c>
      <c r="E1042" s="20">
        <f>+E1043</f>
        <v>9247.5</v>
      </c>
      <c r="F1042" s="20">
        <f t="shared" si="44"/>
        <v>90.65287716890501</v>
      </c>
    </row>
    <row r="1043" spans="1:6" ht="18.75" customHeight="1">
      <c r="A1043" s="18" t="s">
        <v>39</v>
      </c>
      <c r="B1043" s="19"/>
      <c r="C1043" s="19">
        <v>120</v>
      </c>
      <c r="D1043" s="20">
        <v>10201</v>
      </c>
      <c r="E1043" s="20">
        <v>9247.5</v>
      </c>
      <c r="F1043" s="20">
        <f t="shared" si="44"/>
        <v>90.65287716890501</v>
      </c>
    </row>
    <row r="1044" spans="1:6" ht="18.75" customHeight="1">
      <c r="A1044" s="18" t="s">
        <v>59</v>
      </c>
      <c r="B1044" s="19"/>
      <c r="C1044" s="19">
        <v>200</v>
      </c>
      <c r="D1044" s="20">
        <f>+D1045</f>
        <v>1457.8</v>
      </c>
      <c r="E1044" s="20">
        <f>+E1045</f>
        <v>1429</v>
      </c>
      <c r="F1044" s="20">
        <f t="shared" si="44"/>
        <v>98.02442035944574</v>
      </c>
    </row>
    <row r="1045" spans="1:6" ht="18.75" customHeight="1">
      <c r="A1045" s="18" t="s">
        <v>33</v>
      </c>
      <c r="B1045" s="19"/>
      <c r="C1045" s="19">
        <v>240</v>
      </c>
      <c r="D1045" s="20">
        <v>1457.8</v>
      </c>
      <c r="E1045" s="20">
        <v>1429</v>
      </c>
      <c r="F1045" s="20">
        <f t="shared" si="44"/>
        <v>98.02442035944574</v>
      </c>
    </row>
    <row r="1046" spans="1:6" ht="18.75" customHeight="1">
      <c r="A1046" s="18" t="s">
        <v>57</v>
      </c>
      <c r="B1046" s="19"/>
      <c r="C1046" s="26">
        <v>300</v>
      </c>
      <c r="D1046" s="20">
        <f>D1047</f>
        <v>61.8</v>
      </c>
      <c r="E1046" s="20">
        <f>E1047</f>
        <v>61.8</v>
      </c>
      <c r="F1046" s="20">
        <f t="shared" si="44"/>
        <v>100</v>
      </c>
    </row>
    <row r="1047" spans="1:6" ht="18.75" customHeight="1">
      <c r="A1047" s="18" t="s">
        <v>47</v>
      </c>
      <c r="B1047" s="19"/>
      <c r="C1047" s="26" t="s">
        <v>198</v>
      </c>
      <c r="D1047" s="20">
        <v>61.8</v>
      </c>
      <c r="E1047" s="20">
        <v>61.8</v>
      </c>
      <c r="F1047" s="20">
        <f t="shared" si="44"/>
        <v>100</v>
      </c>
    </row>
    <row r="1048" spans="1:6" ht="18.75" customHeight="1">
      <c r="A1048" s="18" t="s">
        <v>60</v>
      </c>
      <c r="B1048" s="19"/>
      <c r="C1048" s="19">
        <v>800</v>
      </c>
      <c r="D1048" s="20">
        <f>+D1049</f>
        <v>4</v>
      </c>
      <c r="E1048" s="20">
        <f>+E1049</f>
        <v>0</v>
      </c>
      <c r="F1048" s="20">
        <f t="shared" si="44"/>
        <v>0</v>
      </c>
    </row>
    <row r="1049" spans="1:6" ht="18.75" customHeight="1">
      <c r="A1049" s="18" t="s">
        <v>40</v>
      </c>
      <c r="B1049" s="19"/>
      <c r="C1049" s="19">
        <v>850</v>
      </c>
      <c r="D1049" s="20">
        <v>4</v>
      </c>
      <c r="E1049" s="20">
        <v>0</v>
      </c>
      <c r="F1049" s="20">
        <f t="shared" si="44"/>
        <v>0</v>
      </c>
    </row>
    <row r="1050" spans="1:6" ht="18.75" customHeight="1">
      <c r="A1050" s="22" t="s">
        <v>455</v>
      </c>
      <c r="B1050" s="49" t="s">
        <v>456</v>
      </c>
      <c r="C1050" s="49"/>
      <c r="D1050" s="24">
        <f>+D1054+D1057+D1066+D1069+D1051+D1063+D1060</f>
        <v>40917.600000000006</v>
      </c>
      <c r="E1050" s="24">
        <f>+E1054+E1057+E1066+E1069+E1051+E1063+E1060</f>
        <v>35743.6</v>
      </c>
      <c r="F1050" s="24">
        <f t="shared" si="44"/>
        <v>87.35507458892992</v>
      </c>
    </row>
    <row r="1051" spans="1:6" ht="28.5" customHeight="1">
      <c r="A1051" s="18" t="s">
        <v>643</v>
      </c>
      <c r="B1051" s="19" t="s">
        <v>644</v>
      </c>
      <c r="C1051" s="26"/>
      <c r="D1051" s="20">
        <f>D1052</f>
        <v>2713</v>
      </c>
      <c r="E1051" s="20">
        <f>E1052</f>
        <v>2585</v>
      </c>
      <c r="F1051" s="20">
        <f t="shared" si="44"/>
        <v>95.28197567268705</v>
      </c>
    </row>
    <row r="1052" spans="1:6" ht="28.5" customHeight="1">
      <c r="A1052" s="18" t="s">
        <v>62</v>
      </c>
      <c r="B1052" s="49"/>
      <c r="C1052" s="26" t="s">
        <v>421</v>
      </c>
      <c r="D1052" s="20">
        <f>D1053</f>
        <v>2713</v>
      </c>
      <c r="E1052" s="20">
        <f>E1053</f>
        <v>2585</v>
      </c>
      <c r="F1052" s="20">
        <f t="shared" si="44"/>
        <v>95.28197567268705</v>
      </c>
    </row>
    <row r="1053" spans="1:6" ht="18.75" customHeight="1">
      <c r="A1053" s="18" t="s">
        <v>28</v>
      </c>
      <c r="B1053" s="49"/>
      <c r="C1053" s="26" t="s">
        <v>42</v>
      </c>
      <c r="D1053" s="20">
        <v>2713</v>
      </c>
      <c r="E1053" s="20">
        <v>2585</v>
      </c>
      <c r="F1053" s="20">
        <f t="shared" si="44"/>
        <v>95.28197567268705</v>
      </c>
    </row>
    <row r="1054" spans="1:6" ht="18.75" customHeight="1">
      <c r="A1054" s="18" t="s">
        <v>249</v>
      </c>
      <c r="B1054" s="19" t="s">
        <v>496</v>
      </c>
      <c r="C1054" s="19"/>
      <c r="D1054" s="20">
        <f>D1055</f>
        <v>3000</v>
      </c>
      <c r="E1054" s="20">
        <f>E1055</f>
        <v>0</v>
      </c>
      <c r="F1054" s="20">
        <f t="shared" si="44"/>
        <v>0</v>
      </c>
    </row>
    <row r="1055" spans="1:6" ht="18.75" customHeight="1">
      <c r="A1055" s="18" t="s">
        <v>60</v>
      </c>
      <c r="B1055" s="19"/>
      <c r="C1055" s="19">
        <v>800</v>
      </c>
      <c r="D1055" s="20">
        <f>D1056</f>
        <v>3000</v>
      </c>
      <c r="E1055" s="20">
        <f>E1056</f>
        <v>0</v>
      </c>
      <c r="F1055" s="20">
        <f t="shared" si="44"/>
        <v>0</v>
      </c>
    </row>
    <row r="1056" spans="1:6" ht="18.75" customHeight="1">
      <c r="A1056" s="18" t="s">
        <v>250</v>
      </c>
      <c r="B1056" s="19"/>
      <c r="C1056" s="19" t="s">
        <v>497</v>
      </c>
      <c r="D1056" s="20">
        <v>3000</v>
      </c>
      <c r="E1056" s="20">
        <v>0</v>
      </c>
      <c r="F1056" s="20">
        <f t="shared" si="44"/>
        <v>0</v>
      </c>
    </row>
    <row r="1057" spans="1:6" ht="26.25" customHeight="1">
      <c r="A1057" s="18" t="s">
        <v>457</v>
      </c>
      <c r="B1057" s="19" t="s">
        <v>458</v>
      </c>
      <c r="C1057" s="19"/>
      <c r="D1057" s="27">
        <f>D1058</f>
        <v>5854.1</v>
      </c>
      <c r="E1057" s="27">
        <f>E1058</f>
        <v>5162.5</v>
      </c>
      <c r="F1057" s="27">
        <f t="shared" si="44"/>
        <v>88.18605763482003</v>
      </c>
    </row>
    <row r="1058" spans="1:6" ht="18.75" customHeight="1">
      <c r="A1058" s="33" t="s">
        <v>61</v>
      </c>
      <c r="B1058" s="30"/>
      <c r="C1058" s="26" t="s">
        <v>700</v>
      </c>
      <c r="D1058" s="27">
        <f>D1059</f>
        <v>5854.1</v>
      </c>
      <c r="E1058" s="27">
        <f>E1059</f>
        <v>5162.5</v>
      </c>
      <c r="F1058" s="27">
        <f t="shared" si="44"/>
        <v>88.18605763482003</v>
      </c>
    </row>
    <row r="1059" spans="1:6" ht="18.75" customHeight="1">
      <c r="A1059" s="40" t="s">
        <v>30</v>
      </c>
      <c r="B1059" s="30"/>
      <c r="C1059" s="26" t="s">
        <v>44</v>
      </c>
      <c r="D1059" s="27">
        <v>5854.1</v>
      </c>
      <c r="E1059" s="27">
        <v>5162.5</v>
      </c>
      <c r="F1059" s="27">
        <f t="shared" si="44"/>
        <v>88.18605763482003</v>
      </c>
    </row>
    <row r="1060" spans="1:6" ht="37.5" customHeight="1">
      <c r="A1060" s="33" t="s">
        <v>701</v>
      </c>
      <c r="B1060" s="19" t="s">
        <v>702</v>
      </c>
      <c r="C1060" s="26"/>
      <c r="D1060" s="20">
        <f>D1061</f>
        <v>52.3</v>
      </c>
      <c r="E1060" s="20">
        <f>E1061</f>
        <v>52.3</v>
      </c>
      <c r="F1060" s="20">
        <f t="shared" si="44"/>
        <v>100</v>
      </c>
    </row>
    <row r="1061" spans="1:6" ht="18.75" customHeight="1">
      <c r="A1061" s="18" t="s">
        <v>60</v>
      </c>
      <c r="B1061" s="19"/>
      <c r="C1061" s="26" t="s">
        <v>418</v>
      </c>
      <c r="D1061" s="20">
        <f>D1062</f>
        <v>52.3</v>
      </c>
      <c r="E1061" s="20">
        <f>E1062</f>
        <v>52.3</v>
      </c>
      <c r="F1061" s="20">
        <f t="shared" si="44"/>
        <v>100</v>
      </c>
    </row>
    <row r="1062" spans="1:6" ht="18.75" customHeight="1">
      <c r="A1062" s="40" t="s">
        <v>101</v>
      </c>
      <c r="B1062" s="19"/>
      <c r="C1062" s="26" t="s">
        <v>703</v>
      </c>
      <c r="D1062" s="20">
        <v>52.3</v>
      </c>
      <c r="E1062" s="20">
        <v>52.3</v>
      </c>
      <c r="F1062" s="20">
        <f t="shared" si="44"/>
        <v>100</v>
      </c>
    </row>
    <row r="1063" spans="1:6" ht="24.75" customHeight="1">
      <c r="A1063" s="18" t="s">
        <v>688</v>
      </c>
      <c r="B1063" s="19" t="s">
        <v>687</v>
      </c>
      <c r="C1063" s="26"/>
      <c r="D1063" s="20">
        <f>+D1064</f>
        <v>2602.4</v>
      </c>
      <c r="E1063" s="20">
        <f>+E1064</f>
        <v>2602.4</v>
      </c>
      <c r="F1063" s="20">
        <f t="shared" si="44"/>
        <v>100</v>
      </c>
    </row>
    <row r="1064" spans="1:6" ht="18.75" customHeight="1">
      <c r="A1064" s="18" t="s">
        <v>60</v>
      </c>
      <c r="B1064" s="19"/>
      <c r="C1064" s="26">
        <v>800</v>
      </c>
      <c r="D1064" s="20">
        <f>D1065</f>
        <v>2602.4</v>
      </c>
      <c r="E1064" s="20">
        <f>E1065</f>
        <v>2602.4</v>
      </c>
      <c r="F1064" s="20">
        <f t="shared" si="44"/>
        <v>100</v>
      </c>
    </row>
    <row r="1065" spans="1:6" ht="18.75" customHeight="1">
      <c r="A1065" s="18" t="s">
        <v>40</v>
      </c>
      <c r="B1065" s="19"/>
      <c r="C1065" s="26">
        <v>850</v>
      </c>
      <c r="D1065" s="20">
        <v>2602.4</v>
      </c>
      <c r="E1065" s="20">
        <v>2602.4</v>
      </c>
      <c r="F1065" s="20">
        <f t="shared" si="44"/>
        <v>100</v>
      </c>
    </row>
    <row r="1066" spans="1:6" ht="34.5" customHeight="1">
      <c r="A1066" s="18" t="s">
        <v>792</v>
      </c>
      <c r="B1066" s="19" t="s">
        <v>793</v>
      </c>
      <c r="C1066" s="19"/>
      <c r="D1066" s="20">
        <f>D1067</f>
        <v>5750.8</v>
      </c>
      <c r="E1066" s="20">
        <f>E1067</f>
        <v>5750.8</v>
      </c>
      <c r="F1066" s="20">
        <f t="shared" si="44"/>
        <v>100</v>
      </c>
    </row>
    <row r="1067" spans="1:6" ht="27" customHeight="1">
      <c r="A1067" s="18" t="s">
        <v>62</v>
      </c>
      <c r="B1067" s="19"/>
      <c r="C1067" s="19">
        <v>600</v>
      </c>
      <c r="D1067" s="20">
        <f>D1068</f>
        <v>5750.8</v>
      </c>
      <c r="E1067" s="20">
        <f>E1068</f>
        <v>5750.8</v>
      </c>
      <c r="F1067" s="20">
        <f t="shared" si="44"/>
        <v>100</v>
      </c>
    </row>
    <row r="1068" spans="1:6" ht="18.75" customHeight="1">
      <c r="A1068" s="18" t="s">
        <v>28</v>
      </c>
      <c r="B1068" s="19"/>
      <c r="C1068" s="19">
        <v>610</v>
      </c>
      <c r="D1068" s="20">
        <v>5750.8</v>
      </c>
      <c r="E1068" s="20">
        <v>5750.8</v>
      </c>
      <c r="F1068" s="20">
        <f t="shared" si="44"/>
        <v>100</v>
      </c>
    </row>
    <row r="1069" spans="1:6" ht="29.25" customHeight="1">
      <c r="A1069" s="18" t="s">
        <v>491</v>
      </c>
      <c r="B1069" s="19" t="s">
        <v>492</v>
      </c>
      <c r="C1069" s="26"/>
      <c r="D1069" s="27">
        <f>D1070</f>
        <v>20945</v>
      </c>
      <c r="E1069" s="27">
        <f>E1070</f>
        <v>19590.6</v>
      </c>
      <c r="F1069" s="27">
        <f t="shared" si="44"/>
        <v>93.53354022439723</v>
      </c>
    </row>
    <row r="1070" spans="1:6" ht="30" customHeight="1">
      <c r="A1070" s="18" t="s">
        <v>62</v>
      </c>
      <c r="B1070" s="19"/>
      <c r="C1070" s="26" t="s">
        <v>421</v>
      </c>
      <c r="D1070" s="27">
        <f>D1071</f>
        <v>20945</v>
      </c>
      <c r="E1070" s="27">
        <f>E1071</f>
        <v>19590.6</v>
      </c>
      <c r="F1070" s="27">
        <f t="shared" si="44"/>
        <v>93.53354022439723</v>
      </c>
    </row>
    <row r="1071" spans="1:6" ht="18.75" customHeight="1">
      <c r="A1071" s="18" t="s">
        <v>28</v>
      </c>
      <c r="B1071" s="19"/>
      <c r="C1071" s="26" t="s">
        <v>42</v>
      </c>
      <c r="D1071" s="27">
        <v>20945</v>
      </c>
      <c r="E1071" s="27">
        <v>19590.6</v>
      </c>
      <c r="F1071" s="27">
        <f t="shared" si="44"/>
        <v>93.53354022439723</v>
      </c>
    </row>
    <row r="1072" spans="1:6" ht="18.75" customHeight="1">
      <c r="A1072" s="47" t="s">
        <v>537</v>
      </c>
      <c r="B1072" s="26"/>
      <c r="C1072" s="19"/>
      <c r="D1072" s="50">
        <f>D1040+D1050</f>
        <v>52642.200000000004</v>
      </c>
      <c r="E1072" s="50">
        <f>E1040+E1050</f>
        <v>46481.899999999994</v>
      </c>
      <c r="F1072" s="50">
        <f t="shared" si="44"/>
        <v>88.29779150567414</v>
      </c>
    </row>
    <row r="1073" spans="1:6" ht="18.75" customHeight="1">
      <c r="A1073" s="55" t="s">
        <v>538</v>
      </c>
      <c r="B1073" s="55"/>
      <c r="C1073" s="55"/>
      <c r="D1073" s="51">
        <f>D1039+D1072</f>
        <v>5883728.899999999</v>
      </c>
      <c r="E1073" s="51">
        <f>E1039+E1072</f>
        <v>5562100.6</v>
      </c>
      <c r="F1073" s="51">
        <f t="shared" si="44"/>
        <v>94.53359756259334</v>
      </c>
    </row>
    <row r="1074" spans="1:4" ht="18.75" customHeight="1">
      <c r="A1074" s="15"/>
      <c r="B1074" s="15"/>
      <c r="C1074" s="15"/>
      <c r="D1074" s="16"/>
    </row>
    <row r="1075" spans="1:4" ht="24" customHeight="1">
      <c r="A1075" s="56"/>
      <c r="B1075" s="56"/>
      <c r="C1075" s="17"/>
      <c r="D1075" s="17"/>
    </row>
    <row r="1076" spans="1:4" ht="30" customHeight="1">
      <c r="A1076" s="56"/>
      <c r="B1076" s="56"/>
      <c r="C1076" s="56"/>
      <c r="D1076" s="56"/>
    </row>
  </sheetData>
  <sheetProtection/>
  <mergeCells count="4">
    <mergeCell ref="A1073:C1073"/>
    <mergeCell ref="A1075:B1075"/>
    <mergeCell ref="A1076:D1076"/>
    <mergeCell ref="A7:F7"/>
  </mergeCells>
  <printOptions horizontalCentered="1"/>
  <pageMargins left="1.1811023622047245" right="0.3937007874015748" top="0.7874015748031497" bottom="0.5905511811023623" header="0.5118110236220472" footer="0.1968503937007874"/>
  <pageSetup horizontalDpi="600" verticalDpi="600" orientation="landscape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Татьяна A. Побежимова</cp:lastModifiedBy>
  <cp:lastPrinted>2019-03-01T12:26:40Z</cp:lastPrinted>
  <dcterms:created xsi:type="dcterms:W3CDTF">1996-10-08T23:32:33Z</dcterms:created>
  <dcterms:modified xsi:type="dcterms:W3CDTF">2019-03-25T11:20:19Z</dcterms:modified>
  <cp:category/>
  <cp:version/>
  <cp:contentType/>
  <cp:contentStatus/>
</cp:coreProperties>
</file>