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10920" activeTab="0"/>
  </bookViews>
  <sheets>
    <sheet name="Доходы октябрь" sheetId="1" r:id="rId1"/>
  </sheets>
  <definedNames>
    <definedName name="bold_col_number" localSheetId="0">'Доходы октябрь'!#REF!</definedName>
    <definedName name="bold_col_number">#REF!</definedName>
    <definedName name="Colspan" localSheetId="0">'Доходы октябрь'!#REF!</definedName>
    <definedName name="Colspan">#REF!</definedName>
    <definedName name="first_table_col" localSheetId="0">'Доходы октябрь'!#REF!</definedName>
    <definedName name="first_table_col">#REF!</definedName>
    <definedName name="first_table_row1" localSheetId="0">'Доходы октябрь'!#REF!</definedName>
    <definedName name="first_table_row1">#REF!</definedName>
    <definedName name="first_table_row2" localSheetId="0">'Доходы октябрь'!#REF!</definedName>
    <definedName name="first_table_row2">#REF!</definedName>
    <definedName name="max_col_razn" localSheetId="0">'Доходы октябрь'!#REF!</definedName>
    <definedName name="max_col_razn">#REF!</definedName>
    <definedName name="nc" localSheetId="0">'Доходы октябрь'!#REF!</definedName>
    <definedName name="nc">#REF!</definedName>
    <definedName name="need_bold_rows" localSheetId="0">'Доходы октябрь'!#REF!</definedName>
    <definedName name="need_bold_rows">#REF!</definedName>
    <definedName name="need_build_down" localSheetId="0">'Доходы октябрь'!#REF!</definedName>
    <definedName name="need_build_down">#REF!</definedName>
    <definedName name="need_control_sum" localSheetId="0">'Доходы октябрь'!#REF!</definedName>
    <definedName name="need_control_sum">#REF!</definedName>
    <definedName name="page_to_sheet_br" localSheetId="0">'Доходы октябрь'!#REF!</definedName>
    <definedName name="page_to_sheet_br">#REF!</definedName>
    <definedName name="razn_down_rows" localSheetId="0">'Доходы октябрь'!#REF!</definedName>
    <definedName name="razn_down_rows">#REF!</definedName>
    <definedName name="rows_to_delete" localSheetId="0">'Доходы октябрь'!#REF!</definedName>
    <definedName name="rows_to_delete">#REF!</definedName>
    <definedName name="rows_to_last" localSheetId="0">'Доходы октябрь'!#REF!</definedName>
    <definedName name="rows_to_last">#REF!</definedName>
    <definedName name="Signature_in_razn" localSheetId="0">'Доходы октябрь'!#REF!</definedName>
    <definedName name="Signature_in_razn">#REF!</definedName>
    <definedName name="_xlnm.Print_Titles" localSheetId="0">'Доходы октябрь'!$9:$10</definedName>
  </definedNames>
  <calcPr fullCalcOnLoad="1"/>
</workbook>
</file>

<file path=xl/sharedStrings.xml><?xml version="1.0" encoding="utf-8"?>
<sst xmlns="http://schemas.openxmlformats.org/spreadsheetml/2006/main" count="263" uniqueCount="214">
  <si>
    <t>Код по бюджетной классификации  </t>
  </si>
  <si>
    <t>00010000000000000000 </t>
  </si>
  <si>
    <t>00010100000000000000 </t>
  </si>
  <si>
    <t>00010500000000000000 </t>
  </si>
  <si>
    <t>00010600000000000000 </t>
  </si>
  <si>
    <t>00010800000000000000 </t>
  </si>
  <si>
    <t>00011100000000000000 </t>
  </si>
  <si>
    <t>00011200000000000000 </t>
  </si>
  <si>
    <t>00011300000000000000 </t>
  </si>
  <si>
    <t>00011400000000000000 </t>
  </si>
  <si>
    <t>00011600000000000000 </t>
  </si>
  <si>
    <t>00020000000000000000 </t>
  </si>
  <si>
    <t>Единый налог на вмененный доход для отдельных видов деятельности</t>
  </si>
  <si>
    <t>1</t>
  </si>
  <si>
    <t>00011109044040000120</t>
  </si>
  <si>
    <t xml:space="preserve">Налоги на прибыль, доходы </t>
  </si>
  <si>
    <t>18210606000000000110 </t>
  </si>
  <si>
    <t>18210803010010000110 </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</si>
  <si>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</si>
  <si>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00110807150010000110 </t>
  </si>
  <si>
    <t>Государственная пошлина за выдачу разрешения на установку рекламной конструкции</t>
  </si>
  <si>
    <t>00111107014040000120</t>
  </si>
  <si>
    <t>00211401040040000410 </t>
  </si>
  <si>
    <t>Доходы от продажи квартир, находящихся в собственности городских округов </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</si>
  <si>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</si>
  <si>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00085000000000000000 </t>
  </si>
  <si>
    <t>Наименование</t>
  </si>
  <si>
    <t>Итого налоговых доходов</t>
  </si>
  <si>
    <t>ВСЕГО ДОХОДОВ</t>
  </si>
  <si>
    <t>Итого неналоговых доходов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</si>
  <si>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</si>
  <si>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00211406012040000430</t>
  </si>
  <si>
    <t>00211105012040000120</t>
  </si>
  <si>
    <t>Прочие доходы от компенсации затрат  бюджетов городских округов</t>
  </si>
  <si>
    <t>00011302994040000130</t>
  </si>
  <si>
    <t>00211402043040000410</t>
  </si>
  <si>
    <t>Налоги на совокупный доход</t>
  </si>
  <si>
    <t>Налоги на имущество</t>
  </si>
  <si>
    <t>Земельный налог </t>
  </si>
  <si>
    <t>тыс. руб.</t>
  </si>
  <si>
    <t>18210501000000000110</t>
  </si>
  <si>
    <t>Налог, взимаемый в связи с применением упрощенной системы налогообложения</t>
  </si>
  <si>
    <t>18210102000010000110 </t>
  </si>
  <si>
    <t>00011301994040000130</t>
  </si>
  <si>
    <t>Налог, взимаемый в связи с применением патентной системы налогообложения</t>
  </si>
  <si>
    <t>Налоговые и неналоговые доходы</t>
  </si>
  <si>
    <t>БЕЗВОЗМЕЗДНЫЕ ПОСТУПЛЕНИЯ</t>
  </si>
  <si>
    <t>18210102040010000110</t>
  </si>
  <si>
    <t>00010300000000000000 </t>
  </si>
  <si>
    <t>18210502000020000110 </t>
  </si>
  <si>
    <t>18210504000020000110 </t>
  </si>
  <si>
    <t>18210601000000000110 </t>
  </si>
  <si>
    <t>Налог на имущество физических лиц</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</si>
  <si>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</si>
  <si>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00211105024040000120</t>
  </si>
  <si>
    <t>00211105074040000120 </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</si>
  <si>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</si>
  <si>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</si>
  <si>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доходы от оказания платных услуг (работ) получателями средств бюджетов городских округов</t>
  </si>
  <si>
    <t>18210302230010000110</t>
  </si>
  <si>
    <t>18210302240010000110</t>
  </si>
  <si>
    <t>18210302250010000110</t>
  </si>
  <si>
    <t>18210302260010000110</t>
  </si>
  <si>
    <t>Штрафы, санкции, возмещение ущерба</t>
  </si>
  <si>
    <t>Прочие неналоговые доходы</t>
  </si>
  <si>
    <t>Платежи при пользовании природными ресурсами</t>
  </si>
  <si>
    <t>Доходы от продажи материальных и нематериальных активов</t>
  </si>
  <si>
    <t>Доходы от оказания платных услуг и компенсации затрат государства</t>
  </si>
  <si>
    <t>Доходы, поступающие в порядке возмещения расходов, понесенных в связи с эксплуатацией имущества городских округов</t>
  </si>
  <si>
    <t>00211302064040000130</t>
  </si>
  <si>
    <t>Приложение №1</t>
  </si>
  <si>
    <t xml:space="preserve">к решению Совета депутатов </t>
  </si>
  <si>
    <t xml:space="preserve">городского округа Электросталь </t>
  </si>
  <si>
    <t>Московской области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</si>
  <si>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</si>
  <si>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</si>
  <si>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</si>
  <si>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</si>
  <si>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</si>
  <si>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</si>
  <si>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</si>
  <si>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Сельхозналог</t>
  </si>
  <si>
    <t>Налог на доходы физических лиц, в том числе:</t>
  </si>
  <si>
    <t>Налоги на товары (работы, услуги), реализуемые на территории Российской Федерации (доходы от уплаты акцизов на дизельное топливо,  моторные масла, автомобильный бензин, прямогонный бензин)</t>
  </si>
  <si>
    <t>Безвозмездные поступления от других бюджетов</t>
  </si>
  <si>
    <t xml:space="preserve">Доходы от использования имущества, находящегося в государственной и муниципальной собственности </t>
  </si>
  <si>
    <t>00020700000000000000</t>
  </si>
  <si>
    <t>ПРОЧИЕ  БЕЗВОЗМЕЗДНЫЕ  ПОСТУПЛЕНИЯ</t>
  </si>
  <si>
    <t>Государственная пошлина, в том числе:</t>
  </si>
  <si>
    <t>Прочие безвозмездные поступления в бюджеты городских округов</t>
  </si>
  <si>
    <t>00211406312040000430</t>
  </si>
  <si>
    <t>Плата за увеличение площади земельных участков , находящихся в частной собственности</t>
  </si>
  <si>
    <t>37710807173010000110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</si>
  <si>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</si>
  <si>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</si>
  <si>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</si>
  <si>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04420215001040000150</t>
  </si>
  <si>
    <t>Дотации бюджетам городских округов на выравнивание бюджетной обеспеченности</t>
  </si>
  <si>
    <t>00020215001000000150</t>
  </si>
  <si>
    <t>Дотации на выравнивание бюджетной обеспеченности</t>
  </si>
  <si>
    <t>00020220000000000150 </t>
  </si>
  <si>
    <t>Субсидии бюджетам бюджетной системы Российской Федерации (межбюджетные субсидии)</t>
  </si>
  <si>
    <t>00020229999040000150</t>
  </si>
  <si>
    <t>Прочие субсидии бюджетам городских округов</t>
  </si>
  <si>
    <t>75020229999040000150</t>
  </si>
  <si>
    <t>00020230000000000150</t>
  </si>
  <si>
    <t>Субвенции бюджетам бюджетной системы Российской Федерации</t>
  </si>
  <si>
    <t>04420230022040000150</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</si>
  <si>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</si>
  <si>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обеспечение предоставления гражданам субсидий на оплату жилого помещения и коммунальных услуг</t>
  </si>
  <si>
    <t>04420230024040000150</t>
  </si>
  <si>
    <t>Субвенции на обеспечение переданных городским округам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</si>
  <si>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на осуществление переданных полномочий Московской области по организации проведения мероприятий по отлову и содержанию безнадзорных животных</t>
  </si>
  <si>
    <t xml:space="preserve">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t>
  </si>
  <si>
    <t>Субвенции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</si>
  <si>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на 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</si>
  <si>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04420235118040000150</t>
  </si>
  <si>
    <t>Субвенции бюджетам городских округов на осуществление первичного воинского учета на территориях, где отсутствуют военные комиссариаты</t>
  </si>
  <si>
    <t>75020230024040000150</t>
  </si>
  <si>
    <t>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обучающимся по очной форме обучения</t>
  </si>
  <si>
    <t>Субвенции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</si>
  <si>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Субвенции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</si>
  <si>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75020230029040000150</t>
  </si>
  <si>
    <t>00020239999040000150</t>
  </si>
  <si>
    <t>Прочие субвенции бюджетам городских округов</t>
  </si>
  <si>
    <t>04420239999040000150</t>
  </si>
  <si>
    <t>Субвенции бюджетам городских округов для осуществления государственных полномочий Московской области в области земельных отношений</t>
  </si>
  <si>
    <t>Субвенции бюджетам городских округов  для осуществления переданных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</si>
  <si>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75020239999040000150</t>
  </si>
  <si>
    <t>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</si>
  <si>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</si>
  <si>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</si>
  <si>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</si>
  <si>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обеспечение полноценным питанием беременных женщин, кормящих матерей, а также детей в возрасте до трех лет</t>
  </si>
  <si>
    <t>00020240000000000150</t>
  </si>
  <si>
    <t>00020249999000000150</t>
  </si>
  <si>
    <t>Иные межбюджетные трансферты</t>
  </si>
  <si>
    <t>Прочие межбюджетные трансферты</t>
  </si>
  <si>
    <t>18210503000010000110 </t>
  </si>
  <si>
    <t>00011700000000000000</t>
  </si>
  <si>
    <t>04420235082040000150</t>
  </si>
  <si>
    <t>04420225520040000150</t>
  </si>
  <si>
    <t>Субсидии на реализацию мероприятий по содействию созданию в субъектах Российской Федерации новых мест в общеобразовательных организациях</t>
  </si>
  <si>
    <t>04420229999040000150</t>
  </si>
  <si>
    <t>Прочие субсидии бюджетам городских округов (капитальные вложения в общеобразовательные организации в целях обеспечения односменного режима обучения)</t>
  </si>
  <si>
    <t>Прочие субсидии бюджетам городских округов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  (Коммунальное хозяйство)</t>
  </si>
  <si>
    <t>Прочие субсидии бюджетам городских округов (государственная поддержка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</si>
  <si>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</si>
  <si>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городских округов ( мероприятия по организации отдыха детей в каникулярное время (Другие вопросы в области образования)</t>
  </si>
  <si>
    <t>налог на доходы по дополнительному нормативу (22,6%)</t>
  </si>
  <si>
    <t>Доходы бюджета городского округа Электросталь                                             Московской области на 2019 год</t>
  </si>
  <si>
    <t>00120704050040000150</t>
  </si>
  <si>
    <t>Прочие субсидии бюджетам городских округов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  (Культура)</t>
  </si>
  <si>
    <t>Прочие субсидии бюджетам городских округов (строительство и реконструкцию  объектов очистки сточных вод)</t>
  </si>
  <si>
    <t>Прочие субсидии бюджетам городских округов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</si>
  <si>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(предоставление доступа к электронным сервисам цифровой инфраструктуры в сфере жилищно-коммунального хозяйства)</t>
  </si>
  <si>
    <t>Прочие субсидии бюджетам городских округов (установка камер видеонаблюдения в подъездах многоквартирных домов)</t>
  </si>
  <si>
    <t>Прочие субсидии бюджетам городских округов (ремонт подъездов в многоквартирных домах)</t>
  </si>
  <si>
    <t>Прочие субсидии бюджетам городских округов (приобретение техники для нужд благоустройства территорий муниципальных образований Московской области)</t>
  </si>
  <si>
    <t>Прочие субсидии бюджетам городских округов (софинансирование работ в целях проведения капитального ремонта и ремонта автомобильных дорог, примыкающих к территориям садоводческих, огороднических и дачных некоммерческих объединений граждан)</t>
  </si>
  <si>
    <t>Прочие субсидии бюджетам городских округов (обеспечение организаций дошкольного,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сеть Интернет)</t>
  </si>
  <si>
    <t>Прочие субсидии бюджетам городских округов (мероприятия по проведению капитального ремонта в муниципальных дошкольных образовательных организациях Московской области)</t>
  </si>
  <si>
    <t>04420225497040000150</t>
  </si>
  <si>
    <t>Субсидии бюджетам городских округов на реализацию мероприятий по обеспечению жильем молодых семей</t>
  </si>
  <si>
    <t>04420225555040000150</t>
  </si>
  <si>
    <t>75020245160040000150</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</si>
  <si>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(Приобретение компьютерного оборудования для Муниципального общеобразовательного учреждения "Средняя общеобразовательная школа N 18", городской округ Электросталь)</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</si>
  <si>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(Приобретение компьютерной техники для Муниципального общеобразовательного учреждения "Средняя общеобразовательная школа N 20", городской округ Электросталь)</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</si>
  <si>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(Ремонт здания и замена оконных блоков для муниципального общеобразовательного учреждения "Средняя общеобразовательная школа N 15 с углубленным изучением отдельных предметов", городской округ Электросталь)</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</si>
  <si>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(Приобретение напольного покрытия и фурнитуры для Муниципального дошкольного образовательного учреждения "Центр развития ребенка - детский сад N 7", городской округ Электросталь)</t>
  </si>
  <si>
    <t>37810807173010000110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</si>
  <si>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</si>
  <si>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Субсидии бюджетам городских округов на реализацию программ формирования современной городской среды (в части благоустройства общественных территорий в военных городках Московской области)</t>
  </si>
  <si>
    <t>75020225027040000150</t>
  </si>
  <si>
    <t>Субсидии на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</si>
  <si>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75020225187040000150</t>
  </si>
  <si>
    <t>Субсидии на поддержку образования для детей с ограниченными возможностями здоровья</t>
  </si>
  <si>
    <t>75020225210040000150</t>
  </si>
  <si>
    <t>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</si>
  <si>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Прочие субсидии бюджетам городских округов (компенсация оплаты основного долга по ипотечному жилищному кредиту)</t>
  </si>
  <si>
    <t>Прочие субсидии бюджетам городских округов (ремонт дворовых территорий)</t>
  </si>
  <si>
    <t>Прочие субсидии бюджетам городских округов (оснащение мультимедийными проекторами и экранами для мультимедийных проекторов общеобразовательных организаций в Московской области)</t>
  </si>
  <si>
    <t>Прочие субсидии бюджетам городских округов (оснащение планшетными компьютерами общеобразовательных организаций в Московской области)</t>
  </si>
  <si>
    <t>04420249999040000150</t>
  </si>
  <si>
    <t>Дополнительные мероприятия по развитию ЖКХ и социально-культурной сферы (Приобретение музыкальных инструментов для Муниципального учреждения дополнительного образования «Детская музыкальная школа имени Ж.И. Андреенко», городской округ Электросталь)</t>
  </si>
  <si>
    <t>Дополнительные мероприятия по развитию ЖКХ и социально-культурной сферы (Приобретение музыкальных инструментов для Муниципального автономного учреждения дополнительного образования «Детская музыкальная школа», городской округ Электросталь)</t>
  </si>
  <si>
    <t>Дополнительные мероприятия по развитию ЖКХ и социально-культурной сферы (Приобретение и замена оконных блоков для Муниципального учреждения «Централизованная библиотечная система», городской округ Электросталь)</t>
  </si>
  <si>
    <t>04420225229040000150</t>
  </si>
  <si>
    <t>Субсидии на приобретение спортивного оборудования и инвентаря для приведения организаций спортивной подготовки в нормативное состояние</t>
  </si>
  <si>
    <t>75020225219040000150</t>
  </si>
  <si>
    <t>Субсидии на создание центров цифрового образования детей</t>
  </si>
  <si>
    <t>Прочие субсидии бюджетам городских округов (капитальные вложения в общеобразовательные организации в целях обеспечения односменного режима обучения)(школа № 22)</t>
  </si>
  <si>
    <t>Прочие субсидии бюджетам городских округов (мероприятия по приобретению музыкальных инструментов для оснащения муниципальных учреждений дополнительного образования сферы культуры)</t>
  </si>
  <si>
    <t>Прочие субсидии бюджетам городских округов ( комплексное благоустройство территорий муниципальных образований Московской области)</t>
  </si>
  <si>
    <t>Прочие субсидии бюджетам городских округов (устройство и капитальный ремонт электросетевого хозяйства, систем наружного освещения в рамках реализации проекта «Светлый город»)</t>
  </si>
  <si>
    <t>Прочие субсидии бюджетам городских округов (устройство и капитальный ремонт архитектурно-художественного освещения в рамках реализации проекта «Светлый город»)</t>
  </si>
  <si>
    <t>Прочие субсидии бюджетам городских округов (капитальный ремонт канализационных коллекторов и канализационных насосных станций)</t>
  </si>
  <si>
    <t>Прочие субсидии бюджетам городских округов (обустройство и установка детских игровых площадок на территории муниципальных образований Московской области)</t>
  </si>
  <si>
    <t>Прочие субсидии бюджетам городских округов (проведение капитального ремонта (ремонта) зданий (помещений), занимаемых территориальными подразделениями Управления Федеральной службы безопасности Российской Федерации по городу Москве и Московской области, осуществляющими деятельность по охране общественного порядка и обеспечению общественной безопасности, противодействию терроризму и экстремизму, находящихся в собственности муниципальных образований Московской области)</t>
  </si>
  <si>
    <t>Прочие субсидии бюджетам городских округов (материально-техническое обеспечение объектов физической культуры и спорта, находящихся в собственности муниципальных образований Московской области)</t>
  </si>
  <si>
    <t>Прочие субсидии бюджетам городских округов (закупку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</si>
  <si>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Прочие субсидии бюджетам городских округов ( закупка оборудования для организаций дополнительного образования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</si>
  <si>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Прочие субсидии бюджетам городских округов (капитальные вложения в общеобразовательные организации в целях обеспечения односменного режима обучения)(школа на 825 мест)</t>
  </si>
  <si>
    <t>Прочие субсидии бюджетам городских округов (подготовка основания, приобретение и установка плоскостных спортивных сооружений в муниципальных образованиях Московской области)</t>
  </si>
  <si>
    <t>04420235120040000150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</si>
  <si>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</si>
  <si>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04420245519040000150</t>
  </si>
  <si>
    <t>Межбюджетные трансферты, передаваемые бюджетам городских округов на поддержку отрасли культуры</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</si>
  <si>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(Ремонт школьной столовой для Муниципального общеобразовательного учреждения «Гимназия № 9», городской округ Электросталь)</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</si>
  <si>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(Приобретение сценических костюмов, подвесного микрофона для сцены и музыкального центра для реализации проекта «школьный театр» для муниципального автономного общеобразовательного учреждения «Средняя общеобразовательная школа № 13 с углубленным изучением отдельных предметов», городской округ Электросталь)</t>
  </si>
  <si>
    <t>Собственные доходы (Налоговые и неналоговые - дополнительный  норматив)</t>
  </si>
  <si>
    <t>Субвенции бюджетам городских округов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</si>
  <si>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Дополнительные мероприятия по развитию ЖКХ и социально-культурной сферы (Приобретение сценических костюмов и обуви для Образцового ансамбля русской песни «Тиритишник», баяна для народного коллектива хор русской песни «Росица», цифрового корпусного пианино для народного коллектива академический хор «Эллегия» Муниципального учреждения «Культурный центр имени Н.П. Васильева» городского округа Электросталь, городской округ Электросталь)</t>
  </si>
  <si>
    <t>от 23.10.2019 № 387/63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</si>
</sst>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0.00;\ ;"/>
    <numFmt numFmtId="173" formatCode="0.000000E+00;\ഀ"/>
    <numFmt numFmtId="174" formatCode="0.0"/>
    <numFmt numFmtId="175" formatCode="#,##0.0"/>
    <numFmt numFmtId="176" formatCode="_-* #,##0.0_р_._-;\-* #,##0.0_р_._-;_-* &quot;-&quot;??_р_._-;_-@_-"/>
    <numFmt numFmtId="177" formatCode="_-* #,##0.0_р_._-;\-* #,##0.0_р_._-;_-* &quot;-&quot;?_р_._-;_-@_-"/>
    <numFmt numFmtId="178" formatCode="_-* #,##0_р_._-;\-* #,##0_р_._-;_-* &quot;-&quot;??_р_._-;_-@_-"/>
    <numFmt numFmtId="179" formatCode="_-* #,##0.00_р_._-;\-* #,##0.00_р_._-;_-* &quot;-&quot;?_р_._-;_-@_-"/>
    <numFmt numFmtId="180" formatCode="_-* #,##0.000_р_._-;\-* #,##0.000_р_._-;_-* &quot;-&quot;??_р_._-;_-@_-"/>
    <numFmt numFmtId="181" formatCode="0.0_ ;[Red]\-0.0\ "/>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
  </numFmts>
  <fonts count="48">
    <font>
      <sz val="10"/>
      <name val="Arial Cyr"/>
      <family val="0"/>
    </font>
    <font>
      <sz val="8"/>
      <name val="Arial Cyr"/>
      <family val="0"/>
    </font>
    <font>
      <sz val="10"/>
      <name val="Times New Roman"/>
      <family val="1"/>
    </font>
    <font>
      <b/>
      <sz val="10"/>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9"/>
      <color indexed="8"/>
      <name val="Times New Roman"/>
      <family val="1"/>
    </font>
    <font>
      <b/>
      <sz val="9"/>
      <name val="Times New Roman"/>
      <family val="1"/>
    </font>
    <font>
      <sz val="7"/>
      <color indexed="8"/>
      <name val="Arial"/>
      <family val="2"/>
    </font>
    <font>
      <sz val="12"/>
      <name val="Times New Roman CYR"/>
      <family val="1"/>
    </font>
    <font>
      <sz val="11"/>
      <name val="Times New Roman CYR"/>
      <family val="1"/>
    </font>
    <font>
      <sz val="9"/>
      <color indexed="8"/>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10" fillId="0" borderId="0" applyProtection="0">
      <alignment/>
    </xf>
    <xf numFmtId="0" fontId="6"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0" applyNumberFormat="0" applyBorder="0" applyAlignment="0" applyProtection="0"/>
  </cellStyleXfs>
  <cellXfs count="63">
    <xf numFmtId="0" fontId="0" fillId="0" borderId="0" xfId="0" applyAlignment="1">
      <alignment/>
    </xf>
    <xf numFmtId="0" fontId="0" fillId="0" borderId="0" xfId="0" applyNumberFormat="1" applyFont="1" applyBorder="1" applyAlignment="1">
      <alignment/>
    </xf>
    <xf numFmtId="0" fontId="0" fillId="0" borderId="0" xfId="0" applyNumberFormat="1" applyFont="1" applyBorder="1" applyAlignment="1">
      <alignment horizontal="center"/>
    </xf>
    <xf numFmtId="49" fontId="2" fillId="0" borderId="0" xfId="0" applyNumberFormat="1" applyFont="1" applyBorder="1" applyAlignment="1">
      <alignment/>
    </xf>
    <xf numFmtId="0" fontId="2" fillId="0" borderId="0" xfId="0" applyNumberFormat="1" applyFont="1" applyBorder="1" applyAlignment="1">
      <alignment/>
    </xf>
    <xf numFmtId="0" fontId="2" fillId="0" borderId="10" xfId="0" applyFont="1" applyBorder="1" applyAlignment="1">
      <alignment horizontal="center" vertical="center" wrapText="1"/>
    </xf>
    <xf numFmtId="0" fontId="2" fillId="0" borderId="0" xfId="0" applyNumberFormat="1" applyFont="1" applyBorder="1" applyAlignment="1">
      <alignment horizontal="left"/>
    </xf>
    <xf numFmtId="0" fontId="3" fillId="0" borderId="10" xfId="0" applyNumberFormat="1" applyFont="1" applyBorder="1" applyAlignment="1">
      <alignment vertical="top" wrapText="1"/>
    </xf>
    <xf numFmtId="0" fontId="3" fillId="0" borderId="0" xfId="0" applyNumberFormat="1" applyFont="1" applyBorder="1" applyAlignment="1">
      <alignment horizontal="center"/>
    </xf>
    <xf numFmtId="0" fontId="3" fillId="0" borderId="10" xfId="0" applyNumberFormat="1" applyFont="1" applyFill="1" applyBorder="1" applyAlignment="1">
      <alignment vertical="top" wrapText="1"/>
    </xf>
    <xf numFmtId="0" fontId="7" fillId="0" borderId="10" xfId="0" applyNumberFormat="1" applyFont="1" applyBorder="1" applyAlignment="1">
      <alignment horizontal="left" vertical="top" wrapText="1"/>
    </xf>
    <xf numFmtId="49" fontId="8" fillId="0" borderId="10" xfId="0" applyNumberFormat="1" applyFont="1" applyFill="1" applyBorder="1" applyAlignment="1">
      <alignment horizontal="left" vertical="top" wrapText="1"/>
    </xf>
    <xf numFmtId="2" fontId="8" fillId="0" borderId="10" xfId="0" applyNumberFormat="1" applyFont="1" applyFill="1" applyBorder="1" applyAlignment="1">
      <alignment horizontal="left" vertical="top" wrapText="1"/>
    </xf>
    <xf numFmtId="0" fontId="7" fillId="0" borderId="10" xfId="0" applyNumberFormat="1" applyFont="1" applyBorder="1" applyAlignment="1">
      <alignment vertical="top" wrapText="1"/>
    </xf>
    <xf numFmtId="0" fontId="3" fillId="0" borderId="10" xfId="0" applyNumberFormat="1" applyFont="1" applyFill="1" applyBorder="1" applyAlignment="1">
      <alignment horizontal="left" vertical="top" wrapText="1"/>
    </xf>
    <xf numFmtId="0" fontId="4" fillId="0" borderId="10" xfId="0" applyNumberFormat="1" applyFont="1" applyFill="1" applyBorder="1" applyAlignment="1">
      <alignment vertical="top" wrapText="1"/>
    </xf>
    <xf numFmtId="0" fontId="3" fillId="0" borderId="10" xfId="0" applyFont="1" applyFill="1" applyBorder="1" applyAlignment="1">
      <alignment horizontal="left" vertical="center" wrapText="1"/>
    </xf>
    <xf numFmtId="0" fontId="3" fillId="0" borderId="10" xfId="0" applyFont="1" applyBorder="1" applyAlignment="1">
      <alignment vertical="center" wrapText="1"/>
    </xf>
    <xf numFmtId="0" fontId="3" fillId="0" borderId="10" xfId="0" applyFont="1" applyFill="1" applyBorder="1" applyAlignment="1">
      <alignment vertical="top" wrapText="1"/>
    </xf>
    <xf numFmtId="0" fontId="7" fillId="0" borderId="10" xfId="0" applyFont="1" applyFill="1" applyBorder="1" applyAlignment="1">
      <alignment vertical="top" wrapText="1"/>
    </xf>
    <xf numFmtId="0" fontId="7" fillId="0" borderId="10" xfId="0" applyNumberFormat="1" applyFont="1" applyFill="1" applyBorder="1" applyAlignment="1">
      <alignment vertical="top" wrapText="1"/>
    </xf>
    <xf numFmtId="0" fontId="7" fillId="0" borderId="10" xfId="0" applyFont="1" applyBorder="1" applyAlignment="1">
      <alignment vertical="top" wrapText="1"/>
    </xf>
    <xf numFmtId="0" fontId="7" fillId="0" borderId="10" xfId="0" applyFont="1" applyFill="1" applyBorder="1" applyAlignment="1">
      <alignment wrapText="1"/>
    </xf>
    <xf numFmtId="0" fontId="7" fillId="0" borderId="10" xfId="0" applyFont="1" applyFill="1" applyBorder="1" applyAlignment="1">
      <alignment vertical="center" wrapText="1"/>
    </xf>
    <xf numFmtId="0" fontId="7" fillId="32" borderId="10" xfId="0" applyNumberFormat="1" applyFont="1" applyFill="1" applyBorder="1" applyAlignment="1">
      <alignment vertical="top" wrapText="1"/>
    </xf>
    <xf numFmtId="0" fontId="7" fillId="32" borderId="10" xfId="0" applyNumberFormat="1" applyFont="1" applyFill="1" applyBorder="1" applyAlignment="1">
      <alignment vertical="center" wrapText="1"/>
    </xf>
    <xf numFmtId="175" fontId="11" fillId="0" borderId="0" xfId="0" applyNumberFormat="1" applyFont="1" applyFill="1" applyBorder="1" applyAlignment="1">
      <alignment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top"/>
    </xf>
    <xf numFmtId="49" fontId="9" fillId="0" borderId="10" xfId="0" applyNumberFormat="1" applyFont="1" applyFill="1" applyBorder="1" applyAlignment="1">
      <alignment horizontal="center" vertical="center"/>
    </xf>
    <xf numFmtId="0" fontId="4" fillId="0" borderId="10" xfId="0" applyNumberFormat="1" applyFont="1" applyFill="1" applyBorder="1" applyAlignment="1">
      <alignment horizontal="left" vertical="top" wrapText="1"/>
    </xf>
    <xf numFmtId="175" fontId="3" fillId="0" borderId="10" xfId="0" applyNumberFormat="1" applyFont="1" applyFill="1" applyBorder="1" applyAlignment="1">
      <alignment vertical="top"/>
    </xf>
    <xf numFmtId="49" fontId="9" fillId="0" borderId="10" xfId="0" applyNumberFormat="1" applyFont="1" applyBorder="1" applyAlignment="1">
      <alignment horizontal="center" vertical="center"/>
    </xf>
    <xf numFmtId="0" fontId="3" fillId="0" borderId="10" xfId="0" applyNumberFormat="1" applyFont="1" applyBorder="1" applyAlignment="1">
      <alignment horizontal="left" vertical="top" wrapText="1"/>
    </xf>
    <xf numFmtId="175" fontId="9" fillId="0" borderId="10" xfId="0" applyNumberFormat="1" applyFont="1" applyFill="1" applyBorder="1" applyAlignment="1">
      <alignment vertical="top"/>
    </xf>
    <xf numFmtId="49" fontId="7" fillId="0" borderId="10" xfId="0" applyNumberFormat="1" applyFont="1" applyBorder="1" applyAlignment="1">
      <alignment horizontal="center" vertical="center"/>
    </xf>
    <xf numFmtId="49" fontId="7" fillId="0" borderId="10" xfId="0" applyNumberFormat="1" applyFont="1" applyBorder="1" applyAlignment="1">
      <alignment horizontal="center" vertical="center" wrapText="1"/>
    </xf>
    <xf numFmtId="175" fontId="7" fillId="0" borderId="10" xfId="0" applyNumberFormat="1" applyFont="1" applyFill="1" applyBorder="1" applyAlignment="1">
      <alignment vertical="top"/>
    </xf>
    <xf numFmtId="49" fontId="7" fillId="0" borderId="10" xfId="0" applyNumberFormat="1" applyFont="1" applyFill="1" applyBorder="1" applyAlignment="1">
      <alignment horizontal="center" vertical="center"/>
    </xf>
    <xf numFmtId="49" fontId="8" fillId="0" borderId="10" xfId="53" applyNumberFormat="1" applyFont="1" applyFill="1" applyBorder="1" applyAlignment="1" applyProtection="1">
      <alignment horizontal="left" vertical="top" wrapText="1"/>
      <protection hidden="1" locked="0"/>
    </xf>
    <xf numFmtId="0" fontId="4" fillId="0" borderId="10" xfId="0" applyNumberFormat="1" applyFont="1" applyFill="1" applyBorder="1" applyAlignment="1">
      <alignment horizontal="right" vertical="top" wrapText="1"/>
    </xf>
    <xf numFmtId="49" fontId="7" fillId="32" borderId="10" xfId="0" applyNumberFormat="1" applyFont="1" applyFill="1" applyBorder="1" applyAlignment="1">
      <alignment horizontal="center" vertical="center"/>
    </xf>
    <xf numFmtId="175" fontId="3" fillId="0" borderId="10" xfId="0" applyNumberFormat="1" applyFont="1" applyBorder="1" applyAlignment="1">
      <alignment vertical="top"/>
    </xf>
    <xf numFmtId="175" fontId="2" fillId="0" borderId="10" xfId="0" applyNumberFormat="1" applyFont="1" applyBorder="1" applyAlignment="1">
      <alignment vertical="top"/>
    </xf>
    <xf numFmtId="175" fontId="3" fillId="0" borderId="10" xfId="0" applyNumberFormat="1" applyFont="1" applyFill="1" applyBorder="1" applyAlignment="1">
      <alignment/>
    </xf>
    <xf numFmtId="49" fontId="7" fillId="0" borderId="11" xfId="0" applyNumberFormat="1" applyFont="1" applyFill="1" applyBorder="1" applyAlignment="1">
      <alignment horizontal="center" vertical="center"/>
    </xf>
    <xf numFmtId="0" fontId="13" fillId="0" borderId="10" xfId="0" applyNumberFormat="1" applyFont="1" applyFill="1" applyBorder="1" applyAlignment="1">
      <alignment horizontal="left" vertical="top" wrapText="1"/>
    </xf>
    <xf numFmtId="2" fontId="7" fillId="0" borderId="11" xfId="0" applyNumberFormat="1" applyFont="1" applyFill="1" applyBorder="1" applyAlignment="1">
      <alignment horizontal="center" vertical="center"/>
    </xf>
    <xf numFmtId="2" fontId="13" fillId="0" borderId="10" xfId="0" applyNumberFormat="1" applyFont="1" applyFill="1" applyBorder="1" applyAlignment="1">
      <alignment horizontal="left" vertical="top" wrapText="1"/>
    </xf>
    <xf numFmtId="175" fontId="7" fillId="32" borderId="10" xfId="0" applyNumberFormat="1" applyFont="1" applyFill="1" applyBorder="1" applyAlignment="1">
      <alignment vertical="top"/>
    </xf>
    <xf numFmtId="175" fontId="9" fillId="32" borderId="10" xfId="0" applyNumberFormat="1" applyFont="1" applyFill="1" applyBorder="1" applyAlignment="1">
      <alignment vertical="top"/>
    </xf>
    <xf numFmtId="175" fontId="3" fillId="32" borderId="10" xfId="0" applyNumberFormat="1" applyFont="1" applyFill="1" applyBorder="1" applyAlignment="1">
      <alignment vertical="top"/>
    </xf>
    <xf numFmtId="4" fontId="7" fillId="32" borderId="10" xfId="0" applyNumberFormat="1" applyFont="1" applyFill="1" applyBorder="1" applyAlignment="1">
      <alignment horizontal="right" vertical="top"/>
    </xf>
    <xf numFmtId="175" fontId="11" fillId="0" borderId="0" xfId="0" applyNumberFormat="1" applyFont="1" applyFill="1" applyBorder="1" applyAlignment="1">
      <alignment horizontal="left" wrapText="1"/>
    </xf>
    <xf numFmtId="175" fontId="12" fillId="0" borderId="0" xfId="0" applyNumberFormat="1" applyFont="1" applyFill="1" applyBorder="1" applyAlignment="1">
      <alignment horizontal="left" wrapText="1"/>
    </xf>
    <xf numFmtId="0" fontId="2" fillId="0" borderId="0" xfId="0" applyNumberFormat="1" applyFont="1" applyFill="1" applyBorder="1" applyAlignment="1">
      <alignment horizontal="center"/>
    </xf>
    <xf numFmtId="0" fontId="4" fillId="0" borderId="0" xfId="0" applyNumberFormat="1" applyFont="1" applyBorder="1" applyAlignment="1">
      <alignment horizontal="center" wrapText="1"/>
    </xf>
    <xf numFmtId="0" fontId="2" fillId="0" borderId="0" xfId="0" applyNumberFormat="1" applyFont="1" applyBorder="1" applyAlignment="1">
      <alignment horizontal="left"/>
    </xf>
    <xf numFmtId="0" fontId="2" fillId="0" borderId="0" xfId="0" applyNumberFormat="1" applyFont="1" applyBorder="1" applyAlignment="1">
      <alignment horizontal="left" indent="15"/>
    </xf>
    <xf numFmtId="0" fontId="2" fillId="0" borderId="0" xfId="0" applyNumberFormat="1" applyFont="1" applyFill="1" applyBorder="1" applyAlignment="1">
      <alignment horizontal="left" indent="15"/>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01.06.201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2"/>
  <sheetViews>
    <sheetView tabSelected="1" zoomScalePageLayoutView="0" workbookViewId="0" topLeftCell="A1">
      <selection activeCell="B1" sqref="B1:C1"/>
    </sheetView>
  </sheetViews>
  <sheetFormatPr defaultColWidth="9.00390625" defaultRowHeight="12.75"/>
  <cols>
    <col min="1" max="1" width="18.875" style="3" bestFit="1" customWidth="1"/>
    <col min="2" max="2" width="54.125" style="4" customWidth="1"/>
    <col min="3" max="3" width="10.75390625" style="4" customWidth="1"/>
    <col min="4" max="16384" width="9.125" style="1" customWidth="1"/>
  </cols>
  <sheetData>
    <row r="1" spans="2:3" ht="12.75">
      <c r="B1" s="61" t="s">
        <v>70</v>
      </c>
      <c r="C1" s="61"/>
    </row>
    <row r="2" spans="2:3" ht="12.75">
      <c r="B2" s="61" t="s">
        <v>71</v>
      </c>
      <c r="C2" s="61"/>
    </row>
    <row r="3" spans="2:3" ht="12.75">
      <c r="B3" s="61" t="s">
        <v>72</v>
      </c>
      <c r="C3" s="61"/>
    </row>
    <row r="4" spans="2:3" ht="12.75">
      <c r="B4" s="61" t="s">
        <v>73</v>
      </c>
      <c r="C4" s="61"/>
    </row>
    <row r="5" spans="2:3" ht="12.75">
      <c r="B5" s="62" t="s">
        <v>213</v>
      </c>
      <c r="C5" s="62"/>
    </row>
    <row r="6" spans="2:3" ht="12.75">
      <c r="B6" s="58"/>
      <c r="C6" s="58"/>
    </row>
    <row r="7" spans="1:3" ht="31.5" customHeight="1">
      <c r="A7" s="59" t="s">
        <v>150</v>
      </c>
      <c r="B7" s="59"/>
      <c r="C7" s="59"/>
    </row>
    <row r="8" spans="1:5" s="2" customFormat="1" ht="15" customHeight="1">
      <c r="A8" s="3"/>
      <c r="B8" s="6"/>
      <c r="C8" s="8" t="s">
        <v>39</v>
      </c>
      <c r="D8" s="1"/>
      <c r="E8" s="1"/>
    </row>
    <row r="9" spans="1:5" s="2" customFormat="1" ht="30" customHeight="1">
      <c r="A9" s="27" t="s">
        <v>0</v>
      </c>
      <c r="B9" s="28" t="s">
        <v>26</v>
      </c>
      <c r="C9" s="29">
        <v>2019</v>
      </c>
      <c r="D9" s="1"/>
      <c r="E9" s="1"/>
    </row>
    <row r="10" spans="1:3" ht="11.25" customHeight="1">
      <c r="A10" s="30" t="s">
        <v>13</v>
      </c>
      <c r="B10" s="5">
        <v>2</v>
      </c>
      <c r="C10" s="31">
        <v>3</v>
      </c>
    </row>
    <row r="11" spans="1:3" ht="15.75">
      <c r="A11" s="32" t="s">
        <v>1</v>
      </c>
      <c r="B11" s="33" t="s">
        <v>45</v>
      </c>
      <c r="C11" s="34">
        <f>C34+C54</f>
        <v>2831117.8734</v>
      </c>
    </row>
    <row r="12" spans="1:3" ht="12.75">
      <c r="A12" s="35" t="s">
        <v>2</v>
      </c>
      <c r="B12" s="36" t="s">
        <v>15</v>
      </c>
      <c r="C12" s="37">
        <f>C13</f>
        <v>1356046.86</v>
      </c>
    </row>
    <row r="13" spans="1:3" ht="12.75">
      <c r="A13" s="38" t="s">
        <v>42</v>
      </c>
      <c r="B13" s="10" t="s">
        <v>82</v>
      </c>
      <c r="C13" s="52">
        <v>1356046.86</v>
      </c>
    </row>
    <row r="14" spans="1:3" ht="48">
      <c r="A14" s="38" t="s">
        <v>47</v>
      </c>
      <c r="B14" s="10" t="s">
        <v>74</v>
      </c>
      <c r="C14" s="40">
        <v>17400.2</v>
      </c>
    </row>
    <row r="15" spans="1:3" ht="12.75">
      <c r="A15" s="38"/>
      <c r="B15" s="11" t="s">
        <v>149</v>
      </c>
      <c r="C15" s="40">
        <f>(C13-C14)/37.6%*22.6%+C14</f>
        <v>822012.2881914894</v>
      </c>
    </row>
    <row r="16" spans="1:3" ht="51">
      <c r="A16" s="35" t="s">
        <v>48</v>
      </c>
      <c r="B16" s="7" t="s">
        <v>83</v>
      </c>
      <c r="C16" s="53">
        <f>C17+C18+C19+C20</f>
        <v>16019</v>
      </c>
    </row>
    <row r="17" spans="1:3" ht="48">
      <c r="A17" s="39" t="s">
        <v>59</v>
      </c>
      <c r="B17" s="11" t="s">
        <v>75</v>
      </c>
      <c r="C17" s="52">
        <v>6623</v>
      </c>
    </row>
    <row r="18" spans="1:3" ht="60">
      <c r="A18" s="39" t="s">
        <v>60</v>
      </c>
      <c r="B18" s="12" t="s">
        <v>76</v>
      </c>
      <c r="C18" s="52">
        <v>51</v>
      </c>
    </row>
    <row r="19" spans="1:3" ht="48">
      <c r="A19" s="39" t="s">
        <v>61</v>
      </c>
      <c r="B19" s="11" t="s">
        <v>77</v>
      </c>
      <c r="C19" s="52">
        <v>10257</v>
      </c>
    </row>
    <row r="20" spans="1:3" ht="48">
      <c r="A20" s="39" t="s">
        <v>62</v>
      </c>
      <c r="B20" s="11" t="s">
        <v>78</v>
      </c>
      <c r="C20" s="52">
        <v>-912</v>
      </c>
    </row>
    <row r="21" spans="1:3" ht="12.75">
      <c r="A21" s="32" t="s">
        <v>3</v>
      </c>
      <c r="B21" s="9" t="s">
        <v>36</v>
      </c>
      <c r="C21" s="53">
        <f>C22+C23+C24+C25</f>
        <v>345607.8604</v>
      </c>
    </row>
    <row r="22" spans="1:3" ht="24">
      <c r="A22" s="41" t="s">
        <v>40</v>
      </c>
      <c r="B22" s="19" t="s">
        <v>41</v>
      </c>
      <c r="C22" s="52">
        <v>261959.924</v>
      </c>
    </row>
    <row r="23" spans="1:3" ht="12.75">
      <c r="A23" s="41" t="s">
        <v>49</v>
      </c>
      <c r="B23" s="19" t="s">
        <v>12</v>
      </c>
      <c r="C23" s="52">
        <v>58616.6364</v>
      </c>
    </row>
    <row r="24" spans="1:3" ht="12.75">
      <c r="A24" s="41" t="s">
        <v>138</v>
      </c>
      <c r="B24" s="19" t="s">
        <v>81</v>
      </c>
      <c r="C24" s="52">
        <v>0.3</v>
      </c>
    </row>
    <row r="25" spans="1:3" ht="24">
      <c r="A25" s="41" t="s">
        <v>50</v>
      </c>
      <c r="B25" s="19" t="s">
        <v>44</v>
      </c>
      <c r="C25" s="52">
        <v>25031</v>
      </c>
    </row>
    <row r="26" spans="1:3" ht="12.75">
      <c r="A26" s="32" t="s">
        <v>4</v>
      </c>
      <c r="B26" s="9" t="s">
        <v>37</v>
      </c>
      <c r="C26" s="53">
        <f>C27+C28</f>
        <v>410759</v>
      </c>
    </row>
    <row r="27" spans="1:3" ht="12.75">
      <c r="A27" s="41" t="s">
        <v>51</v>
      </c>
      <c r="B27" s="19" t="s">
        <v>52</v>
      </c>
      <c r="C27" s="52">
        <v>74619</v>
      </c>
    </row>
    <row r="28" spans="1:3" ht="12.75">
      <c r="A28" s="41" t="s">
        <v>16</v>
      </c>
      <c r="B28" s="20" t="s">
        <v>38</v>
      </c>
      <c r="C28" s="52">
        <v>336140</v>
      </c>
    </row>
    <row r="29" spans="1:3" ht="15" customHeight="1">
      <c r="A29" s="35" t="s">
        <v>5</v>
      </c>
      <c r="B29" s="7" t="s">
        <v>88</v>
      </c>
      <c r="C29" s="53">
        <f>SUM(C30:C33)</f>
        <v>15022.6</v>
      </c>
    </row>
    <row r="30" spans="1:3" ht="36">
      <c r="A30" s="41" t="s">
        <v>17</v>
      </c>
      <c r="B30" s="19" t="s">
        <v>18</v>
      </c>
      <c r="C30" s="52">
        <v>14453</v>
      </c>
    </row>
    <row r="31" spans="1:3" ht="24">
      <c r="A31" s="41" t="s">
        <v>19</v>
      </c>
      <c r="B31" s="19" t="s">
        <v>20</v>
      </c>
      <c r="C31" s="52">
        <v>500</v>
      </c>
    </row>
    <row r="32" spans="1:3" ht="48">
      <c r="A32" s="41" t="s">
        <v>92</v>
      </c>
      <c r="B32" s="42" t="s">
        <v>93</v>
      </c>
      <c r="C32" s="52">
        <v>60</v>
      </c>
    </row>
    <row r="33" spans="1:3" ht="72">
      <c r="A33" s="48" t="s">
        <v>170</v>
      </c>
      <c r="B33" s="49" t="s">
        <v>171</v>
      </c>
      <c r="C33" s="52">
        <v>9.6</v>
      </c>
    </row>
    <row r="34" spans="1:3" ht="16.5" customHeight="1">
      <c r="A34" s="41"/>
      <c r="B34" s="43" t="s">
        <v>27</v>
      </c>
      <c r="C34" s="53">
        <f>C12+C21+C26+C29+C16</f>
        <v>2143455.3204</v>
      </c>
    </row>
    <row r="35" spans="1:3" ht="25.5">
      <c r="A35" s="35" t="s">
        <v>6</v>
      </c>
      <c r="B35" s="7" t="s">
        <v>85</v>
      </c>
      <c r="C35" s="53">
        <f>C36+C37+C39+C40+C41+C38</f>
        <v>434293</v>
      </c>
    </row>
    <row r="36" spans="1:3" ht="51.75" customHeight="1">
      <c r="A36" s="39" t="s">
        <v>32</v>
      </c>
      <c r="B36" s="21" t="s">
        <v>79</v>
      </c>
      <c r="C36" s="52">
        <v>331500</v>
      </c>
    </row>
    <row r="37" spans="1:3" ht="49.5" customHeight="1">
      <c r="A37" s="39" t="s">
        <v>54</v>
      </c>
      <c r="B37" s="21" t="s">
        <v>53</v>
      </c>
      <c r="C37" s="52">
        <v>8597</v>
      </c>
    </row>
    <row r="38" spans="1:3" ht="48">
      <c r="A38" s="39" t="s">
        <v>94</v>
      </c>
      <c r="B38" s="21" t="s">
        <v>95</v>
      </c>
      <c r="C38" s="52">
        <v>480</v>
      </c>
    </row>
    <row r="39" spans="1:3" ht="24">
      <c r="A39" s="38" t="s">
        <v>55</v>
      </c>
      <c r="B39" s="21" t="s">
        <v>56</v>
      </c>
      <c r="C39" s="52">
        <v>41656</v>
      </c>
    </row>
    <row r="40" spans="1:3" ht="36">
      <c r="A40" s="41" t="s">
        <v>21</v>
      </c>
      <c r="B40" s="20" t="s">
        <v>57</v>
      </c>
      <c r="C40" s="52">
        <v>60</v>
      </c>
    </row>
    <row r="41" spans="1:3" ht="60">
      <c r="A41" s="38" t="s">
        <v>14</v>
      </c>
      <c r="B41" s="21" t="s">
        <v>30</v>
      </c>
      <c r="C41" s="52">
        <v>52000</v>
      </c>
    </row>
    <row r="42" spans="1:3" ht="12.75">
      <c r="A42" s="35" t="s">
        <v>7</v>
      </c>
      <c r="B42" s="7" t="s">
        <v>65</v>
      </c>
      <c r="C42" s="53">
        <v>4039.2</v>
      </c>
    </row>
    <row r="43" spans="1:3" ht="25.5">
      <c r="A43" s="35" t="s">
        <v>8</v>
      </c>
      <c r="B43" s="7" t="s">
        <v>67</v>
      </c>
      <c r="C43" s="53">
        <f>C44+C45+C46</f>
        <v>74509.28</v>
      </c>
    </row>
    <row r="44" spans="1:3" ht="24">
      <c r="A44" s="41" t="s">
        <v>43</v>
      </c>
      <c r="B44" s="19" t="s">
        <v>58</v>
      </c>
      <c r="C44" s="52">
        <v>10793</v>
      </c>
    </row>
    <row r="45" spans="1:3" ht="24">
      <c r="A45" s="41" t="s">
        <v>69</v>
      </c>
      <c r="B45" s="19" t="s">
        <v>68</v>
      </c>
      <c r="C45" s="52">
        <v>410</v>
      </c>
    </row>
    <row r="46" spans="1:3" ht="12.75">
      <c r="A46" s="41" t="s">
        <v>34</v>
      </c>
      <c r="B46" s="19" t="s">
        <v>33</v>
      </c>
      <c r="C46" s="52">
        <v>63306.28</v>
      </c>
    </row>
    <row r="47" spans="1:3" ht="12.75">
      <c r="A47" s="35" t="s">
        <v>9</v>
      </c>
      <c r="B47" s="7" t="s">
        <v>66</v>
      </c>
      <c r="C47" s="53">
        <f>C48+C49+C50+C51</f>
        <v>144874.21</v>
      </c>
    </row>
    <row r="48" spans="1:3" ht="24">
      <c r="A48" s="41" t="s">
        <v>22</v>
      </c>
      <c r="B48" s="13" t="s">
        <v>23</v>
      </c>
      <c r="C48" s="52">
        <v>19216.21</v>
      </c>
    </row>
    <row r="49" spans="1:3" ht="61.5" customHeight="1">
      <c r="A49" s="41" t="s">
        <v>35</v>
      </c>
      <c r="B49" s="13" t="s">
        <v>80</v>
      </c>
      <c r="C49" s="52">
        <v>101508</v>
      </c>
    </row>
    <row r="50" spans="1:3" ht="36">
      <c r="A50" s="38" t="s">
        <v>31</v>
      </c>
      <c r="B50" s="21" t="s">
        <v>24</v>
      </c>
      <c r="C50" s="52">
        <v>17150</v>
      </c>
    </row>
    <row r="51" spans="1:3" ht="24">
      <c r="A51" s="38" t="s">
        <v>90</v>
      </c>
      <c r="B51" s="13" t="s">
        <v>91</v>
      </c>
      <c r="C51" s="52">
        <v>7000</v>
      </c>
    </row>
    <row r="52" spans="1:3" ht="15.75" customHeight="1">
      <c r="A52" s="32" t="s">
        <v>10</v>
      </c>
      <c r="B52" s="9" t="s">
        <v>63</v>
      </c>
      <c r="C52" s="54">
        <v>12090.413</v>
      </c>
    </row>
    <row r="53" spans="1:3" ht="12.75">
      <c r="A53" s="35" t="s">
        <v>139</v>
      </c>
      <c r="B53" s="7" t="s">
        <v>64</v>
      </c>
      <c r="C53" s="54">
        <v>17856.45</v>
      </c>
    </row>
    <row r="54" spans="1:3" ht="15" customHeight="1">
      <c r="A54" s="41"/>
      <c r="B54" s="43" t="s">
        <v>29</v>
      </c>
      <c r="C54" s="54">
        <f>C35+C42+C43+C47+C52+C53</f>
        <v>687662.5529999998</v>
      </c>
    </row>
    <row r="55" spans="1:3" ht="12.75">
      <c r="A55" s="32" t="s">
        <v>11</v>
      </c>
      <c r="B55" s="9" t="s">
        <v>46</v>
      </c>
      <c r="C55" s="54">
        <f>C56+C136</f>
        <v>3390454.6100000003</v>
      </c>
    </row>
    <row r="56" spans="1:3" ht="15.75">
      <c r="A56" s="32"/>
      <c r="B56" s="15" t="s">
        <v>84</v>
      </c>
      <c r="C56" s="54">
        <f>C57+C59+C101+C123</f>
        <v>3390454.6100000003</v>
      </c>
    </row>
    <row r="57" spans="1:3" ht="12.75">
      <c r="A57" s="32" t="s">
        <v>98</v>
      </c>
      <c r="B57" s="16" t="s">
        <v>99</v>
      </c>
      <c r="C57" s="54">
        <f>C58</f>
        <v>22074</v>
      </c>
    </row>
    <row r="58" spans="1:3" ht="24">
      <c r="A58" s="41" t="s">
        <v>96</v>
      </c>
      <c r="B58" s="22" t="s">
        <v>97</v>
      </c>
      <c r="C58" s="52">
        <v>22074</v>
      </c>
    </row>
    <row r="59" spans="1:3" ht="25.5">
      <c r="A59" s="32" t="s">
        <v>100</v>
      </c>
      <c r="B59" s="16" t="s">
        <v>101</v>
      </c>
      <c r="C59" s="54">
        <f>SUM(C60:C67)+C68</f>
        <v>1293552.61</v>
      </c>
    </row>
    <row r="60" spans="1:3" ht="72">
      <c r="A60" s="48" t="s">
        <v>173</v>
      </c>
      <c r="B60" s="49" t="s">
        <v>174</v>
      </c>
      <c r="C60" s="52">
        <v>2578.5</v>
      </c>
    </row>
    <row r="61" spans="1:3" ht="24">
      <c r="A61" s="48" t="s">
        <v>175</v>
      </c>
      <c r="B61" s="49" t="s">
        <v>176</v>
      </c>
      <c r="C61" s="52">
        <v>4141.2</v>
      </c>
    </row>
    <row r="62" spans="1:3" ht="36">
      <c r="A62" s="48" t="s">
        <v>177</v>
      </c>
      <c r="B62" s="49" t="s">
        <v>178</v>
      </c>
      <c r="C62" s="52">
        <v>6468</v>
      </c>
    </row>
    <row r="63" spans="1:3" ht="12.75">
      <c r="A63" s="48" t="s">
        <v>189</v>
      </c>
      <c r="B63" s="49" t="s">
        <v>190</v>
      </c>
      <c r="C63" s="52">
        <v>12434.67</v>
      </c>
    </row>
    <row r="64" spans="1:3" ht="36">
      <c r="A64" s="48" t="s">
        <v>187</v>
      </c>
      <c r="B64" s="49" t="s">
        <v>188</v>
      </c>
      <c r="C64" s="52">
        <v>7648.64</v>
      </c>
    </row>
    <row r="65" spans="1:3" ht="24">
      <c r="A65" s="41" t="s">
        <v>162</v>
      </c>
      <c r="B65" s="19" t="s">
        <v>163</v>
      </c>
      <c r="C65" s="52">
        <v>1492.4</v>
      </c>
    </row>
    <row r="66" spans="1:3" ht="36">
      <c r="A66" s="41" t="s">
        <v>141</v>
      </c>
      <c r="B66" s="19" t="s">
        <v>142</v>
      </c>
      <c r="C66" s="52">
        <v>189890.19</v>
      </c>
    </row>
    <row r="67" spans="1:3" ht="35.25" customHeight="1">
      <c r="A67" s="41" t="s">
        <v>164</v>
      </c>
      <c r="B67" s="19" t="s">
        <v>172</v>
      </c>
      <c r="C67" s="52">
        <v>43829.71</v>
      </c>
    </row>
    <row r="68" spans="1:3" ht="12.75">
      <c r="A68" s="32" t="s">
        <v>102</v>
      </c>
      <c r="B68" s="17" t="s">
        <v>103</v>
      </c>
      <c r="C68" s="54">
        <f>SUM(C69:C100)</f>
        <v>1025069.3</v>
      </c>
    </row>
    <row r="69" spans="1:3" ht="48">
      <c r="A69" s="38" t="s">
        <v>143</v>
      </c>
      <c r="B69" s="23" t="s">
        <v>192</v>
      </c>
      <c r="C69" s="52">
        <v>10820</v>
      </c>
    </row>
    <row r="70" spans="1:3" ht="36">
      <c r="A70" s="38" t="s">
        <v>143</v>
      </c>
      <c r="B70" s="23" t="s">
        <v>191</v>
      </c>
      <c r="C70" s="52">
        <v>80481</v>
      </c>
    </row>
    <row r="71" spans="1:3" ht="36">
      <c r="A71" s="38" t="s">
        <v>143</v>
      </c>
      <c r="B71" s="23" t="s">
        <v>202</v>
      </c>
      <c r="C71" s="52">
        <v>164374.59</v>
      </c>
    </row>
    <row r="72" spans="1:3" ht="36">
      <c r="A72" s="38" t="s">
        <v>143</v>
      </c>
      <c r="B72" s="23" t="s">
        <v>144</v>
      </c>
      <c r="C72" s="52">
        <v>19000</v>
      </c>
    </row>
    <row r="73" spans="1:3" ht="60">
      <c r="A73" s="38" t="s">
        <v>143</v>
      </c>
      <c r="B73" s="23" t="s">
        <v>145</v>
      </c>
      <c r="C73" s="52">
        <v>183257.75</v>
      </c>
    </row>
    <row r="74" spans="1:3" ht="60">
      <c r="A74" s="38" t="s">
        <v>143</v>
      </c>
      <c r="B74" s="23" t="s">
        <v>152</v>
      </c>
      <c r="C74" s="52">
        <v>59932</v>
      </c>
    </row>
    <row r="75" spans="1:3" ht="36">
      <c r="A75" s="38" t="s">
        <v>143</v>
      </c>
      <c r="B75" s="23" t="s">
        <v>193</v>
      </c>
      <c r="C75" s="52">
        <v>188.1</v>
      </c>
    </row>
    <row r="76" spans="1:3" ht="36.75" customHeight="1">
      <c r="A76" s="38" t="s">
        <v>143</v>
      </c>
      <c r="B76" s="19" t="s">
        <v>203</v>
      </c>
      <c r="C76" s="52">
        <v>6517.7</v>
      </c>
    </row>
    <row r="77" spans="1:3" ht="24">
      <c r="A77" s="38" t="s">
        <v>143</v>
      </c>
      <c r="B77" s="23" t="s">
        <v>153</v>
      </c>
      <c r="C77" s="52">
        <v>81200</v>
      </c>
    </row>
    <row r="78" spans="1:3" ht="36">
      <c r="A78" s="38" t="s">
        <v>143</v>
      </c>
      <c r="B78" s="23" t="s">
        <v>154</v>
      </c>
      <c r="C78" s="52">
        <v>73615</v>
      </c>
    </row>
    <row r="79" spans="1:3" ht="36">
      <c r="A79" s="38" t="s">
        <v>143</v>
      </c>
      <c r="B79" s="23" t="s">
        <v>155</v>
      </c>
      <c r="C79" s="52">
        <v>2134</v>
      </c>
    </row>
    <row r="80" spans="1:3" ht="24" hidden="1">
      <c r="A80" s="38" t="s">
        <v>143</v>
      </c>
      <c r="B80" s="23" t="s">
        <v>156</v>
      </c>
      <c r="C80" s="52">
        <v>0</v>
      </c>
    </row>
    <row r="81" spans="1:3" ht="24">
      <c r="A81" s="38" t="s">
        <v>143</v>
      </c>
      <c r="B81" s="23" t="s">
        <v>157</v>
      </c>
      <c r="C81" s="52">
        <v>12175.4</v>
      </c>
    </row>
    <row r="82" spans="1:3" ht="36">
      <c r="A82" s="38" t="s">
        <v>143</v>
      </c>
      <c r="B82" s="23" t="s">
        <v>158</v>
      </c>
      <c r="C82" s="52">
        <v>20022.9</v>
      </c>
    </row>
    <row r="83" spans="1:3" ht="36">
      <c r="A83" s="38" t="s">
        <v>143</v>
      </c>
      <c r="B83" s="23" t="s">
        <v>194</v>
      </c>
      <c r="C83" s="52">
        <v>20084.11</v>
      </c>
    </row>
    <row r="84" spans="1:3" ht="36">
      <c r="A84" s="38" t="s">
        <v>143</v>
      </c>
      <c r="B84" s="23" t="s">
        <v>195</v>
      </c>
      <c r="C84" s="52">
        <v>29182.81</v>
      </c>
    </row>
    <row r="85" spans="1:3" ht="48">
      <c r="A85" s="38" t="s">
        <v>143</v>
      </c>
      <c r="B85" s="23" t="s">
        <v>159</v>
      </c>
      <c r="C85" s="52">
        <v>127996</v>
      </c>
    </row>
    <row r="86" spans="1:3" ht="24">
      <c r="A86" s="48" t="s">
        <v>143</v>
      </c>
      <c r="B86" s="49" t="s">
        <v>179</v>
      </c>
      <c r="C86" s="55">
        <v>218</v>
      </c>
    </row>
    <row r="87" spans="1:3" ht="24">
      <c r="A87" s="50" t="s">
        <v>143</v>
      </c>
      <c r="B87" s="51" t="s">
        <v>180</v>
      </c>
      <c r="C87" s="52">
        <v>36339.04</v>
      </c>
    </row>
    <row r="88" spans="1:3" ht="24">
      <c r="A88" s="50" t="s">
        <v>143</v>
      </c>
      <c r="B88" s="51" t="s">
        <v>196</v>
      </c>
      <c r="C88" s="52">
        <v>11938</v>
      </c>
    </row>
    <row r="89" spans="1:3" ht="36">
      <c r="A89" s="50" t="s">
        <v>143</v>
      </c>
      <c r="B89" s="51" t="s">
        <v>197</v>
      </c>
      <c r="C89" s="52">
        <v>25740</v>
      </c>
    </row>
    <row r="90" spans="1:3" ht="96">
      <c r="A90" s="50" t="s">
        <v>143</v>
      </c>
      <c r="B90" s="51" t="s">
        <v>198</v>
      </c>
      <c r="C90" s="52">
        <v>15243.9</v>
      </c>
    </row>
    <row r="91" spans="1:3" ht="48">
      <c r="A91" s="50" t="s">
        <v>143</v>
      </c>
      <c r="B91" s="51" t="s">
        <v>199</v>
      </c>
      <c r="C91" s="52">
        <v>12784</v>
      </c>
    </row>
    <row r="92" spans="1:3" ht="36">
      <c r="A92" s="38" t="s">
        <v>143</v>
      </c>
      <c r="B92" s="23" t="s">
        <v>161</v>
      </c>
      <c r="C92" s="52">
        <v>14230</v>
      </c>
    </row>
    <row r="93" spans="1:3" ht="51" customHeight="1">
      <c r="A93" s="38" t="s">
        <v>104</v>
      </c>
      <c r="B93" s="19" t="s">
        <v>146</v>
      </c>
      <c r="C93" s="52">
        <v>1373</v>
      </c>
    </row>
    <row r="94" spans="1:3" ht="48">
      <c r="A94" s="38" t="s">
        <v>104</v>
      </c>
      <c r="B94" s="23" t="s">
        <v>147</v>
      </c>
      <c r="C94" s="52">
        <v>2280</v>
      </c>
    </row>
    <row r="95" spans="1:3" ht="60">
      <c r="A95" s="38" t="s">
        <v>104</v>
      </c>
      <c r="B95" s="23" t="s">
        <v>160</v>
      </c>
      <c r="C95" s="52">
        <v>301</v>
      </c>
    </row>
    <row r="96" spans="1:3" ht="36">
      <c r="A96" s="38" t="s">
        <v>104</v>
      </c>
      <c r="B96" s="23" t="s">
        <v>148</v>
      </c>
      <c r="C96" s="52">
        <v>7105</v>
      </c>
    </row>
    <row r="97" spans="1:3" ht="36.75" customHeight="1">
      <c r="A97" s="38" t="s">
        <v>104</v>
      </c>
      <c r="B97" s="51" t="s">
        <v>181</v>
      </c>
      <c r="C97" s="52">
        <v>3617</v>
      </c>
    </row>
    <row r="98" spans="1:3" ht="36">
      <c r="A98" s="38" t="s">
        <v>104</v>
      </c>
      <c r="B98" s="51" t="s">
        <v>182</v>
      </c>
      <c r="C98" s="52">
        <v>619</v>
      </c>
    </row>
    <row r="99" spans="1:3" ht="60">
      <c r="A99" s="38" t="s">
        <v>104</v>
      </c>
      <c r="B99" s="51" t="s">
        <v>200</v>
      </c>
      <c r="C99" s="52">
        <v>1500</v>
      </c>
    </row>
    <row r="100" spans="1:3" ht="60">
      <c r="A100" s="38" t="s">
        <v>104</v>
      </c>
      <c r="B100" s="51" t="s">
        <v>201</v>
      </c>
      <c r="C100" s="52">
        <v>800</v>
      </c>
    </row>
    <row r="101" spans="1:3" ht="25.5">
      <c r="A101" s="32" t="s">
        <v>105</v>
      </c>
      <c r="B101" s="16" t="s">
        <v>106</v>
      </c>
      <c r="C101" s="54">
        <f>SUM(C102:C113)+C114</f>
        <v>2071214</v>
      </c>
    </row>
    <row r="102" spans="1:3" ht="26.25" customHeight="1">
      <c r="A102" s="41" t="s">
        <v>107</v>
      </c>
      <c r="B102" s="24" t="s">
        <v>108</v>
      </c>
      <c r="C102" s="52">
        <v>68046</v>
      </c>
    </row>
    <row r="103" spans="1:3" ht="36">
      <c r="A103" s="41" t="s">
        <v>107</v>
      </c>
      <c r="B103" s="25" t="s">
        <v>109</v>
      </c>
      <c r="C103" s="52">
        <v>6950</v>
      </c>
    </row>
    <row r="104" spans="1:3" ht="51" customHeight="1">
      <c r="A104" s="41" t="s">
        <v>110</v>
      </c>
      <c r="B104" s="19" t="s">
        <v>111</v>
      </c>
      <c r="C104" s="52">
        <v>976</v>
      </c>
    </row>
    <row r="105" spans="1:3" ht="36">
      <c r="A105" s="41" t="s">
        <v>110</v>
      </c>
      <c r="B105" s="19" t="s">
        <v>112</v>
      </c>
      <c r="C105" s="52">
        <v>1910</v>
      </c>
    </row>
    <row r="106" spans="1:3" ht="36">
      <c r="A106" s="41" t="s">
        <v>110</v>
      </c>
      <c r="B106" s="19" t="s">
        <v>113</v>
      </c>
      <c r="C106" s="52">
        <v>7151</v>
      </c>
    </row>
    <row r="107" spans="1:3" ht="36">
      <c r="A107" s="41" t="s">
        <v>110</v>
      </c>
      <c r="B107" s="19" t="s">
        <v>114</v>
      </c>
      <c r="C107" s="52">
        <v>612</v>
      </c>
    </row>
    <row r="108" spans="1:3" ht="84">
      <c r="A108" s="44" t="s">
        <v>118</v>
      </c>
      <c r="B108" s="24" t="s">
        <v>119</v>
      </c>
      <c r="C108" s="52">
        <v>68520</v>
      </c>
    </row>
    <row r="109" spans="1:3" ht="48">
      <c r="A109" s="44" t="s">
        <v>118</v>
      </c>
      <c r="B109" s="19" t="s">
        <v>120</v>
      </c>
      <c r="C109" s="52">
        <v>88</v>
      </c>
    </row>
    <row r="110" spans="1:3" ht="48">
      <c r="A110" s="41" t="s">
        <v>122</v>
      </c>
      <c r="B110" s="19" t="s">
        <v>121</v>
      </c>
      <c r="C110" s="52">
        <v>58829</v>
      </c>
    </row>
    <row r="111" spans="1:3" ht="48">
      <c r="A111" s="41" t="s">
        <v>140</v>
      </c>
      <c r="B111" s="19" t="s">
        <v>115</v>
      </c>
      <c r="C111" s="52">
        <v>13474</v>
      </c>
    </row>
    <row r="112" spans="1:3" ht="27" customHeight="1">
      <c r="A112" s="41" t="s">
        <v>116</v>
      </c>
      <c r="B112" s="19" t="s">
        <v>117</v>
      </c>
      <c r="C112" s="52">
        <v>10110</v>
      </c>
    </row>
    <row r="113" spans="1:3" ht="48">
      <c r="A113" s="41" t="s">
        <v>204</v>
      </c>
      <c r="B113" s="19" t="s">
        <v>205</v>
      </c>
      <c r="C113" s="52">
        <v>74</v>
      </c>
    </row>
    <row r="114" spans="1:3" ht="12.75">
      <c r="A114" s="32" t="s">
        <v>123</v>
      </c>
      <c r="B114" s="18" t="s">
        <v>124</v>
      </c>
      <c r="C114" s="54">
        <f>SUM(C115:C122)</f>
        <v>1834474</v>
      </c>
    </row>
    <row r="115" spans="1:3" ht="36">
      <c r="A115" s="41" t="s">
        <v>125</v>
      </c>
      <c r="B115" s="19" t="s">
        <v>126</v>
      </c>
      <c r="C115" s="52">
        <v>3032</v>
      </c>
    </row>
    <row r="116" spans="1:3" ht="60">
      <c r="A116" s="41" t="s">
        <v>125</v>
      </c>
      <c r="B116" s="19" t="s">
        <v>127</v>
      </c>
      <c r="C116" s="52">
        <v>235</v>
      </c>
    </row>
    <row r="117" spans="1:3" ht="120.75" customHeight="1">
      <c r="A117" s="41" t="s">
        <v>125</v>
      </c>
      <c r="B117" s="49" t="s">
        <v>211</v>
      </c>
      <c r="C117" s="55">
        <v>236</v>
      </c>
    </row>
    <row r="118" spans="1:3" ht="72">
      <c r="A118" s="41" t="s">
        <v>128</v>
      </c>
      <c r="B118" s="19" t="s">
        <v>129</v>
      </c>
      <c r="C118" s="52">
        <v>2540</v>
      </c>
    </row>
    <row r="119" spans="1:3" ht="108">
      <c r="A119" s="41" t="s">
        <v>128</v>
      </c>
      <c r="B119" s="23" t="s">
        <v>130</v>
      </c>
      <c r="C119" s="52">
        <v>12185</v>
      </c>
    </row>
    <row r="120" spans="1:3" ht="84">
      <c r="A120" s="41" t="s">
        <v>128</v>
      </c>
      <c r="B120" s="20" t="s">
        <v>131</v>
      </c>
      <c r="C120" s="52">
        <v>666115</v>
      </c>
    </row>
    <row r="121" spans="1:3" ht="108">
      <c r="A121" s="41" t="s">
        <v>128</v>
      </c>
      <c r="B121" s="20" t="s">
        <v>132</v>
      </c>
      <c r="C121" s="52">
        <v>1128129</v>
      </c>
    </row>
    <row r="122" spans="1:3" ht="24">
      <c r="A122" s="41" t="s">
        <v>128</v>
      </c>
      <c r="B122" s="19" t="s">
        <v>133</v>
      </c>
      <c r="C122" s="52">
        <v>22002</v>
      </c>
    </row>
    <row r="123" spans="1:3" ht="12.75">
      <c r="A123" s="32" t="s">
        <v>134</v>
      </c>
      <c r="B123" s="18" t="s">
        <v>136</v>
      </c>
      <c r="C123" s="54">
        <f>SUM(C124:C130)+C131</f>
        <v>3614</v>
      </c>
    </row>
    <row r="124" spans="1:3" ht="24">
      <c r="A124" s="41" t="s">
        <v>206</v>
      </c>
      <c r="B124" s="20" t="s">
        <v>207</v>
      </c>
      <c r="C124" s="52">
        <v>150</v>
      </c>
    </row>
    <row r="125" spans="1:3" ht="72">
      <c r="A125" s="41" t="s">
        <v>165</v>
      </c>
      <c r="B125" s="20" t="s">
        <v>166</v>
      </c>
      <c r="C125" s="52">
        <v>300</v>
      </c>
    </row>
    <row r="126" spans="1:3" ht="72">
      <c r="A126" s="41" t="s">
        <v>165</v>
      </c>
      <c r="B126" s="20" t="s">
        <v>167</v>
      </c>
      <c r="C126" s="52">
        <v>300</v>
      </c>
    </row>
    <row r="127" spans="1:3" ht="84">
      <c r="A127" s="41" t="s">
        <v>165</v>
      </c>
      <c r="B127" s="20" t="s">
        <v>168</v>
      </c>
      <c r="C127" s="52">
        <v>500</v>
      </c>
    </row>
    <row r="128" spans="1:3" ht="72">
      <c r="A128" s="41" t="s">
        <v>165</v>
      </c>
      <c r="B128" s="20" t="s">
        <v>169</v>
      </c>
      <c r="C128" s="52">
        <v>150</v>
      </c>
    </row>
    <row r="129" spans="1:3" ht="61.5" customHeight="1">
      <c r="A129" s="41" t="s">
        <v>165</v>
      </c>
      <c r="B129" s="20" t="s">
        <v>208</v>
      </c>
      <c r="C129" s="52">
        <v>400</v>
      </c>
    </row>
    <row r="130" spans="1:3" ht="97.5" customHeight="1">
      <c r="A130" s="41" t="s">
        <v>165</v>
      </c>
      <c r="B130" s="20" t="s">
        <v>209</v>
      </c>
      <c r="C130" s="52">
        <v>61</v>
      </c>
    </row>
    <row r="131" spans="1:3" ht="12.75">
      <c r="A131" s="32" t="s">
        <v>135</v>
      </c>
      <c r="B131" s="18" t="s">
        <v>137</v>
      </c>
      <c r="C131" s="54">
        <f>SUM(C132:C135)</f>
        <v>1753</v>
      </c>
    </row>
    <row r="132" spans="1:3" ht="60">
      <c r="A132" s="48" t="s">
        <v>183</v>
      </c>
      <c r="B132" s="49" t="s">
        <v>184</v>
      </c>
      <c r="C132" s="52">
        <v>200</v>
      </c>
    </row>
    <row r="133" spans="1:3" ht="60">
      <c r="A133" s="48" t="s">
        <v>183</v>
      </c>
      <c r="B133" s="49" t="s">
        <v>185</v>
      </c>
      <c r="C133" s="52">
        <v>200</v>
      </c>
    </row>
    <row r="134" spans="1:3" ht="48">
      <c r="A134" s="48" t="s">
        <v>183</v>
      </c>
      <c r="B134" s="49" t="s">
        <v>186</v>
      </c>
      <c r="C134" s="52">
        <v>800</v>
      </c>
    </row>
    <row r="135" spans="1:3" ht="96">
      <c r="A135" s="48" t="s">
        <v>183</v>
      </c>
      <c r="B135" s="49" t="s">
        <v>212</v>
      </c>
      <c r="C135" s="52">
        <v>553</v>
      </c>
    </row>
    <row r="136" spans="1:3" ht="12.75">
      <c r="A136" s="35" t="s">
        <v>86</v>
      </c>
      <c r="B136" s="9" t="s">
        <v>87</v>
      </c>
      <c r="C136" s="45">
        <f>C137</f>
        <v>0</v>
      </c>
    </row>
    <row r="137" spans="1:3" ht="12.75">
      <c r="A137" s="38" t="s">
        <v>151</v>
      </c>
      <c r="B137" s="21" t="s">
        <v>89</v>
      </c>
      <c r="C137" s="46">
        <v>0</v>
      </c>
    </row>
    <row r="138" spans="1:3" ht="12.75">
      <c r="A138" s="32" t="s">
        <v>25</v>
      </c>
      <c r="B138" s="14" t="s">
        <v>28</v>
      </c>
      <c r="C138" s="47">
        <f>C11+C55</f>
        <v>6221572.4834</v>
      </c>
    </row>
    <row r="139" spans="1:3" ht="26.25" customHeight="1">
      <c r="A139" s="32"/>
      <c r="B139" s="14" t="s">
        <v>210</v>
      </c>
      <c r="C139" s="47">
        <f>C11-C15</f>
        <v>2009105.5852085105</v>
      </c>
    </row>
    <row r="140" spans="1:3" ht="12.75">
      <c r="A140" s="60"/>
      <c r="B140" s="60"/>
      <c r="C140" s="60"/>
    </row>
    <row r="141" spans="1:3" ht="15.75">
      <c r="A141" s="56"/>
      <c r="B141" s="56"/>
      <c r="C141" s="26"/>
    </row>
    <row r="142" spans="1:3" ht="22.5" customHeight="1">
      <c r="A142" s="57"/>
      <c r="B142" s="57"/>
      <c r="C142" s="57"/>
    </row>
  </sheetData>
  <sheetProtection/>
  <mergeCells count="10">
    <mergeCell ref="A141:B141"/>
    <mergeCell ref="A142:C142"/>
    <mergeCell ref="B5:C5"/>
    <mergeCell ref="B6:C6"/>
    <mergeCell ref="B1:C1"/>
    <mergeCell ref="B2:C2"/>
    <mergeCell ref="B3:C3"/>
    <mergeCell ref="B4:C4"/>
    <mergeCell ref="A7:C7"/>
    <mergeCell ref="A140:C140"/>
  </mergeCells>
  <printOptions horizontalCentered="1"/>
  <pageMargins left="1.1811023622047245" right="0.3937007874015748" top="1.1811023622047245" bottom="0.7874015748031497" header="0.7874015748031497" footer="0"/>
  <pageSetup fitToHeight="0" horizontalDpi="600" verticalDpi="600" orientation="portrait" paperSize="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dc:creator>
  <cp:keywords/>
  <dc:description/>
  <cp:lastModifiedBy>Татьяна Побежимова</cp:lastModifiedBy>
  <cp:lastPrinted>2019-10-15T11:52:52Z</cp:lastPrinted>
  <dcterms:created xsi:type="dcterms:W3CDTF">2000-03-06T12:32:30Z</dcterms:created>
  <dcterms:modified xsi:type="dcterms:W3CDTF">2019-10-29T06:10:48Z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c">
    <vt:lpwstr>5</vt:lpwstr>
  </property>
  <property fmtid="{D5CDD505-2E9C-101B-9397-08002B2CF9AE}" pid="3" name="first_table_row1">
    <vt:lpwstr>15</vt:lpwstr>
  </property>
  <property fmtid="{D5CDD505-2E9C-101B-9397-08002B2CF9AE}" pid="4" name="first_table_row2">
    <vt:lpwstr>18</vt:lpwstr>
  </property>
  <property fmtid="{D5CDD505-2E9C-101B-9397-08002B2CF9AE}" pid="5" name="first_table_col">
    <vt:lpwstr>1</vt:lpwstr>
  </property>
  <property fmtid="{D5CDD505-2E9C-101B-9397-08002B2CF9AE}" pid="6" name="rows_to_last">
    <vt:lpwstr>3</vt:lpwstr>
  </property>
  <property fmtid="{D5CDD505-2E9C-101B-9397-08002B2CF9AE}" pid="7" name="need_bold_rows">
    <vt:lpwstr>1</vt:lpwstr>
  </property>
  <property fmtid="{D5CDD505-2E9C-101B-9397-08002B2CF9AE}" pid="8" name="bold_col_number">
    <vt:lpwstr>1</vt:lpwstr>
  </property>
  <property fmtid="{D5CDD505-2E9C-101B-9397-08002B2CF9AE}" pid="9" name="need_build_down">
    <vt:lpwstr>1</vt:lpwstr>
  </property>
  <property fmtid="{D5CDD505-2E9C-101B-9397-08002B2CF9AE}" pid="10" name="razn_down_rows">
    <vt:lpwstr>1</vt:lpwstr>
  </property>
  <property fmtid="{D5CDD505-2E9C-101B-9397-08002B2CF9AE}" pid="11" name="Signature_in_razn">
    <vt:lpwstr>1</vt:lpwstr>
  </property>
  <property fmtid="{D5CDD505-2E9C-101B-9397-08002B2CF9AE}" pid="12" name="Colspan">
    <vt:lpwstr>-1</vt:lpwstr>
  </property>
  <property fmtid="{D5CDD505-2E9C-101B-9397-08002B2CF9AE}" pid="13" name="max_col_razn">
    <vt:lpwstr>0</vt:lpwstr>
  </property>
  <property fmtid="{D5CDD505-2E9C-101B-9397-08002B2CF9AE}" pid="14" name="rows_to_delete">
    <vt:lpwstr>0</vt:lpwstr>
  </property>
  <property fmtid="{D5CDD505-2E9C-101B-9397-08002B2CF9AE}" pid="15" name="need_control_sum">
    <vt:lpwstr/>
  </property>
  <property fmtid="{D5CDD505-2E9C-101B-9397-08002B2CF9AE}" pid="16" name="page_to_sheet_br">
    <vt:lpwstr/>
  </property>
  <property fmtid="{D5CDD505-2E9C-101B-9397-08002B2CF9AE}" pid="17" name="static_cols">
    <vt:lpwstr/>
  </property>
  <property fmtid="{D5CDD505-2E9C-101B-9397-08002B2CF9AE}" pid="18" name="dinamic_cols_element">
    <vt:lpwstr/>
  </property>
  <property fmtid="{D5CDD505-2E9C-101B-9397-08002B2CF9AE}" pid="19" name="dinamic_elements_onsheet">
    <vt:lpwstr/>
  </property>
  <property fmtid="{D5CDD505-2E9C-101B-9397-08002B2CF9AE}" pid="20" name="sheet_to_page_br">
    <vt:lpwstr/>
  </property>
  <property fmtid="{D5CDD505-2E9C-101B-9397-08002B2CF9AE}" pid="21" name="need_colspan">
    <vt:lpwstr/>
  </property>
  <property fmtid="{D5CDD505-2E9C-101B-9397-08002B2CF9AE}" pid="22" name="need_only_html_table">
    <vt:lpwstr/>
  </property>
  <property fmtid="{D5CDD505-2E9C-101B-9397-08002B2CF9AE}" pid="23" name="sheets_save_path">
    <vt:lpwstr/>
  </property>
  <property fmtid="{D5CDD505-2E9C-101B-9397-08002B2CF9AE}" pid="24" name="sheets_save_names">
    <vt:lpwstr/>
  </property>
  <property fmtid="{D5CDD505-2E9C-101B-9397-08002B2CF9AE}" pid="25" name="cols_type">
    <vt:lpwstr>char,char,number,number,number</vt:lpwstr>
  </property>
  <property fmtid="{D5CDD505-2E9C-101B-9397-08002B2CF9AE}" pid="26" name="inversion_ready">
    <vt:lpwstr/>
  </property>
  <property fmtid="{D5CDD505-2E9C-101B-9397-08002B2CF9AE}" pid="27" name="rows_autofit_table">
    <vt:lpwstr/>
  </property>
  <property fmtid="{D5CDD505-2E9C-101B-9397-08002B2CF9AE}" pid="28" name="columns_to_rowspan">
    <vt:lpwstr/>
  </property>
  <property fmtid="{D5CDD505-2E9C-101B-9397-08002B2CF9AE}" pid="29" name="rowspan_values_list">
    <vt:lpwstr/>
  </property>
  <property fmtid="{D5CDD505-2E9C-101B-9397-08002B2CF9AE}" pid="30" name="shapka_replace_start">
    <vt:lpwstr/>
  </property>
  <property fmtid="{D5CDD505-2E9C-101B-9397-08002B2CF9AE}" pid="31" name="rows_autofit_summary">
    <vt:lpwstr/>
  </property>
  <property fmtid="{D5CDD505-2E9C-101B-9397-08002B2CF9AE}" pid="32" name="header_params_list">
    <vt:lpwstr/>
  </property>
  <property fmtid="{D5CDD505-2E9C-101B-9397-08002B2CF9AE}" pid="33" name="sheet_save_full_name">
    <vt:lpwstr/>
  </property>
  <property fmtid="{D5CDD505-2E9C-101B-9397-08002B2CF9AE}" pid="34" name="crstb_table_header_rowscount">
    <vt:lpwstr/>
  </property>
  <property fmtid="{D5CDD505-2E9C-101B-9397-08002B2CF9AE}" pid="35" name="crstb_table_header_merge">
    <vt:lpwstr/>
  </property>
  <property fmtid="{D5CDD505-2E9C-101B-9397-08002B2CF9AE}" pid="36" name="crstb_suppress_repeating_values">
    <vt:lpwstr/>
  </property>
  <property fmtid="{D5CDD505-2E9C-101B-9397-08002B2CF9AE}" pid="37" name="Rep_name">
    <vt:lpwstr>r_kons5_c</vt:lpwstr>
  </property>
  <property fmtid="{D5CDD505-2E9C-101B-9397-08002B2CF9AE}" pid="38" name="wb_name1">
    <vt:lpwstr>r_kons5_c1</vt:lpwstr>
  </property>
  <property fmtid="{D5CDD505-2E9C-101B-9397-08002B2CF9AE}" pid="39" name="wb_number">
    <vt:i4>1</vt:i4>
  </property>
  <property fmtid="{D5CDD505-2E9C-101B-9397-08002B2CF9AE}" pid="40" name="wb_total">
    <vt:i4>1</vt:i4>
  </property>
  <property fmtid="{D5CDD505-2E9C-101B-9397-08002B2CF9AE}" pid="41" name="wb_sheets_total">
    <vt:lpwstr>1</vt:lpwstr>
  </property>
  <property fmtid="{D5CDD505-2E9C-101B-9397-08002B2CF9AE}" pid="42" name="line_breaks">
    <vt:lpwstr/>
  </property>
  <property fmtid="{D5CDD505-2E9C-101B-9397-08002B2CF9AE}" pid="43" name="auto_xls_convert">
    <vt:i4>0</vt:i4>
  </property>
  <property fmtid="{D5CDD505-2E9C-101B-9397-08002B2CF9AE}" pid="44" name="upper_col_number">
    <vt:lpwstr>6</vt:lpwstr>
  </property>
  <property fmtid="{D5CDD505-2E9C-101B-9397-08002B2CF9AE}" pid="45" name="SQLCA_str">
    <vt:lpwstr>sa #@$none FSERVER Elektrostal_2006</vt:lpwstr>
  </property>
  <property fmtid="{D5CDD505-2E9C-101B-9397-08002B2CF9AE}" pid="46" name="Pb_version">
    <vt:lpwstr/>
  </property>
  <property fmtid="{D5CDD505-2E9C-101B-9397-08002B2CF9AE}" pid="47" name="Program_version">
    <vt:lpwstr/>
  </property>
  <property fmtid="{D5CDD505-2E9C-101B-9397-08002B2CF9AE}" pid="48" name="Html_converter_version">
    <vt:lpwstr>2.6.5</vt:lpwstr>
  </property>
  <property fmtid="{D5CDD505-2E9C-101B-9397-08002B2CF9AE}" pid="49" name="Xls_conv_version">
    <vt:lpwstr>2.6.5</vt:lpwstr>
  </property>
  <property fmtid="{D5CDD505-2E9C-101B-9397-08002B2CF9AE}" pid="50" name="Html_built_time">
    <vt:lpwstr>start_time=8:58:11, finish_time=8:58:13</vt:lpwstr>
  </property>
  <property fmtid="{D5CDD505-2E9C-101B-9397-08002B2CF9AE}" pid="51" name="Finish_time">
    <vt:lpwstr>8:58:18 AM</vt:lpwstr>
  </property>
  <property fmtid="{D5CDD505-2E9C-101B-9397-08002B2CF9AE}" pid="52" name="Xls_save_path">
    <vt:lpwstr/>
  </property>
  <property fmtid="{D5CDD505-2E9C-101B-9397-08002B2CF9AE}" pid="53" name="html_table_rows">
    <vt:i4>176</vt:i4>
  </property>
  <property fmtid="{D5CDD505-2E9C-101B-9397-08002B2CF9AE}" pid="54" name="html_array_dim">
    <vt:i4>178</vt:i4>
  </property>
</Properties>
</file>