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2018 декабрь" sheetId="1" r:id="rId1"/>
  </sheets>
  <definedNames>
    <definedName name="bold_col_number" localSheetId="0">'2018 декабрь'!#REF!</definedName>
    <definedName name="bold_col_number">#REF!</definedName>
    <definedName name="Colspan" localSheetId="0">'2018 декабрь'!#REF!</definedName>
    <definedName name="Colspan">#REF!</definedName>
    <definedName name="first_table_col" localSheetId="0">'2018 декабрь'!#REF!</definedName>
    <definedName name="first_table_col">#REF!</definedName>
    <definedName name="first_table_row1" localSheetId="0">'2018 декабрь'!#REF!</definedName>
    <definedName name="first_table_row1">#REF!</definedName>
    <definedName name="first_table_row2" localSheetId="0">'2018 декабрь'!#REF!</definedName>
    <definedName name="first_table_row2">#REF!</definedName>
    <definedName name="max_col_razn" localSheetId="0">'2018 декабрь'!#REF!</definedName>
    <definedName name="max_col_razn">#REF!</definedName>
    <definedName name="nc" localSheetId="0">'2018 декабрь'!#REF!</definedName>
    <definedName name="nc">#REF!</definedName>
    <definedName name="need_bold_rows" localSheetId="0">'2018 декабрь'!#REF!</definedName>
    <definedName name="need_bold_rows">#REF!</definedName>
    <definedName name="need_build_down" localSheetId="0">'2018 декабрь'!#REF!</definedName>
    <definedName name="need_build_down">#REF!</definedName>
    <definedName name="need_control_sum" localSheetId="0">'2018 декабрь'!#REF!</definedName>
    <definedName name="need_control_sum">#REF!</definedName>
    <definedName name="page_to_sheet_br" localSheetId="0">'2018 декабрь'!#REF!</definedName>
    <definedName name="page_to_sheet_br">#REF!</definedName>
    <definedName name="razn_down_rows" localSheetId="0">'2018 декабрь'!#REF!</definedName>
    <definedName name="razn_down_rows">#REF!</definedName>
    <definedName name="rows_to_delete" localSheetId="0">'2018 декабрь'!#REF!</definedName>
    <definedName name="rows_to_delete">#REF!</definedName>
    <definedName name="rows_to_last" localSheetId="0">'2018 декабрь'!#REF!</definedName>
    <definedName name="rows_to_last">#REF!</definedName>
    <definedName name="Signature_in_razn" localSheetId="0">'2018 декабрь'!#REF!</definedName>
    <definedName name="Signature_in_razn">#REF!</definedName>
    <definedName name="_xlnm.Print_Titles" localSheetId="0">'2018 декабрь'!$10:$11</definedName>
  </definedNames>
  <calcPr fullCalcOnLoad="1" refMode="R1C1"/>
</workbook>
</file>

<file path=xl/sharedStrings.xml><?xml version="1.0" encoding="utf-8"?>
<sst xmlns="http://schemas.openxmlformats.org/spreadsheetml/2006/main" count="136" uniqueCount="136">
  <si>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</si>
  <si>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</si>
  <si>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</si>
  <si>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</si>
  <si>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</si>
  <si>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</si>
  <si>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</si>
  <si>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</si>
  <si>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</si>
  <si>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</si>
  <si>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</si>
  <si>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</si>
  <si>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</si>
  <si>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</si>
  <si>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</si>
  <si>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</si>
  <si>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</si>
  <si>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</si>
  <si>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</si>
  <si>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</si>
  <si>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</si>
  <si>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</si>
  <si>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</si>
  <si>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</si>
  <si>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</si>
  <si>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</si>
  <si>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</si>
  <si>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</si>
  <si>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</si>
  <si>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</si>
  <si>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</si>
  <si>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</si>
  <si>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</si>
  <si>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</si>
  <si>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</si>
  <si>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</si>
  <si>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</si>
  <si>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</si>
  <si>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</si>
  <si>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</si>
  <si>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</si>
  <si>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</si>
  <si>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</si>
  <si>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</si>
  <si>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</si>
  <si>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</si>
  <si>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</si>
  <si>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</si>
  <si>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</si>
  <si>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</si>
  <si>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</si>
  <si>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</si>
  <si>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</si>
  <si>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</si>
  <si>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</si>
  <si>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</si>
  <si>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</si>
  <si>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</si>
  <si>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</si>
  <si>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</si>
  <si>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</si>
  <si>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</si>
  <si>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</si>
  <si>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</si>
  <si>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</si>
  <si>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</si>
  <si>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</si>
  <si>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</si>
  <si>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</si>
  <si>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</si>
  <si>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</si>
  <si>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</si>
  <si>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</si>
  <si>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</si>
  <si>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</si>
  <si>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</si>
  <si>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</si>
  <si>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</si>
  <si>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</si>
  <si>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</si>
  <si>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</si>
  <si>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</si>
  <si>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</si>
  <si>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</si>
  <si>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</si>
  <si>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</si>
  <si>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</si>
  <si>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</si>
  <si>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</si>
  <si>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</si>
  <si>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</si>
  <si>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</si>
  <si>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</si>
  <si>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</si>
  <si>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</si>
  <si>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</si>
  <si>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</si>
  <si>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</si>
  <si>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</si>
  <si>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</si>
  <si>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</si>
  <si>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</si>
  <si>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</si>
  <si>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</si>
  <si>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</si>
  <si>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</si>
  <si>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</si>
  <si>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</si>
  <si>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</si>
  <si>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</si>
  <si>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</si>
  <si>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</si>
  <si>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</si>
  <si>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</si>
  <si>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</si>
  <si>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</si>
  <si>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</si>
  <si>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налог на доходы по дополнительному нормативу (20,6%)</t>
  </si>
  <si>
    <t>00111105034040000120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</si>
  <si>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</si>
  <si>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00020240000000000151</t>
  </si>
  <si>
    <t>00211105312040000120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</si>
  <si>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</si>
  <si>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ФАКТ </t>
  </si>
  <si>
    <t>% исполнения</t>
  </si>
  <si>
    <t>Доходы бюджета городского округа Электросталь Московской области за 2018 год</t>
  </si>
  <si>
    <t>ПЛАН</t>
  </si>
  <si>
    <t>Задолженность и перерасчеты по отмененным налогам, сборам и иным обязательным платежам</t>
  </si>
  <si>
    <t>00010900000000000000 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</si>
  <si>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</si>
  <si>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</si>
  <si>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(тыс. руб.)</t>
  </si>
  <si>
    <t>Собственные доходы
 (Налоговые и неналоговые - доп. норм)</t>
  </si>
  <si>
    <t>от 29.05.2019 № 360/57</t>
  </si>
  <si>
    <t>к решению Совета депутатов</t>
  </si>
  <si>
    <t>городского округа Электросталь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</si>
</sst>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name val="Times New Roman CYR"/>
      <family val="1"/>
    </font>
    <font>
      <b/>
      <sz val="8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175" fontId="11" fillId="0" borderId="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horizontal="center" vertical="center"/>
    </xf>
    <xf numFmtId="175" fontId="9" fillId="0" borderId="10" xfId="0" applyNumberFormat="1" applyFont="1" applyFill="1" applyBorder="1" applyAlignment="1">
      <alignment vertical="top"/>
    </xf>
    <xf numFmtId="175" fontId="2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vertical="top"/>
    </xf>
    <xf numFmtId="49" fontId="8" fillId="0" borderId="10" xfId="53" applyNumberFormat="1" applyFont="1" applyFill="1" applyBorder="1" applyAlignment="1" applyProtection="1">
      <alignment horizontal="left" vertical="top" wrapText="1"/>
      <protection hidden="1" locked="0"/>
    </xf>
    <xf numFmtId="49" fontId="7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10" xfId="0" applyNumberFormat="1" applyFont="1" applyBorder="1" applyAlignment="1">
      <alignment vertical="top"/>
    </xf>
    <xf numFmtId="175" fontId="3" fillId="0" borderId="10" xfId="0" applyNumberFormat="1" applyFont="1" applyBorder="1" applyAlignment="1">
      <alignment vertical="top"/>
    </xf>
    <xf numFmtId="175" fontId="3" fillId="0" borderId="10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top"/>
    </xf>
    <xf numFmtId="0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175" fontId="13" fillId="0" borderId="0" xfId="0" applyNumberFormat="1" applyFont="1" applyFill="1" applyBorder="1" applyAlignment="1">
      <alignment horizontal="left" wrapText="1"/>
    </xf>
    <xf numFmtId="175" fontId="11" fillId="0" borderId="0" xfId="0" applyNumberFormat="1" applyFont="1" applyFill="1" applyBorder="1" applyAlignment="1">
      <alignment horizontal="left" wrapText="1"/>
    </xf>
    <xf numFmtId="0" fontId="9" fillId="0" borderId="1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18.25390625" style="3" customWidth="1"/>
    <col min="2" max="2" width="45.25390625" style="4" customWidth="1"/>
    <col min="3" max="3" width="10.75390625" style="4" customWidth="1"/>
    <col min="4" max="4" width="10.25390625" style="1" customWidth="1"/>
    <col min="5" max="5" width="7.00390625" style="1" customWidth="1"/>
    <col min="6" max="16384" width="9.125" style="1" customWidth="1"/>
  </cols>
  <sheetData>
    <row r="1" spans="2:5" ht="12.75">
      <c r="B1" s="53" t="s">
        <v>83</v>
      </c>
      <c r="C1" s="53"/>
      <c r="D1" s="53"/>
      <c r="E1" s="53"/>
    </row>
    <row r="2" spans="2:5" ht="12.75">
      <c r="B2" s="53" t="s">
        <v>134</v>
      </c>
      <c r="C2" s="53"/>
      <c r="D2" s="53"/>
      <c r="E2" s="53"/>
    </row>
    <row r="3" spans="2:5" ht="12.75">
      <c r="B3" s="53" t="s">
        <v>135</v>
      </c>
      <c r="C3" s="53"/>
      <c r="D3" s="53"/>
      <c r="E3" s="53"/>
    </row>
    <row r="4" spans="2:5" ht="12.75">
      <c r="B4" s="53" t="s">
        <v>84</v>
      </c>
      <c r="C4" s="53"/>
      <c r="D4" s="53"/>
      <c r="E4" s="53"/>
    </row>
    <row r="5" spans="2:5" ht="12.75">
      <c r="B5" s="54" t="s">
        <v>133</v>
      </c>
      <c r="C5" s="54"/>
      <c r="D5" s="54"/>
      <c r="E5" s="54"/>
    </row>
    <row r="6" spans="2:3" ht="12.75">
      <c r="B6" s="48"/>
      <c r="C6" s="48"/>
    </row>
    <row r="7" spans="1:5" ht="15.75">
      <c r="A7" s="52" t="s">
        <v>125</v>
      </c>
      <c r="B7" s="52"/>
      <c r="C7" s="52"/>
      <c r="D7" s="52"/>
      <c r="E7" s="52"/>
    </row>
    <row r="8" spans="1:5" ht="15.75">
      <c r="A8" s="8"/>
      <c r="B8" s="8"/>
      <c r="C8" s="8"/>
      <c r="D8" s="8"/>
      <c r="E8" s="8"/>
    </row>
    <row r="9" spans="1:12" s="2" customFormat="1" ht="15" customHeight="1">
      <c r="A9" s="3"/>
      <c r="B9" s="6"/>
      <c r="C9" s="7"/>
      <c r="D9" s="51" t="s">
        <v>131</v>
      </c>
      <c r="E9" s="51"/>
      <c r="F9" s="1"/>
      <c r="G9" s="1"/>
      <c r="H9" s="1"/>
      <c r="I9" s="1"/>
      <c r="J9" s="1"/>
      <c r="K9" s="1"/>
      <c r="L9" s="1"/>
    </row>
    <row r="10" spans="1:12" s="2" customFormat="1" ht="36" customHeight="1">
      <c r="A10" s="15" t="s">
        <v>0</v>
      </c>
      <c r="B10" s="16" t="s">
        <v>27</v>
      </c>
      <c r="C10" s="17" t="s">
        <v>126</v>
      </c>
      <c r="D10" s="17" t="s">
        <v>123</v>
      </c>
      <c r="E10" s="33" t="s">
        <v>124</v>
      </c>
      <c r="F10" s="1"/>
      <c r="G10" s="1"/>
      <c r="H10" s="1"/>
      <c r="I10" s="1"/>
      <c r="J10" s="1"/>
      <c r="K10" s="1"/>
      <c r="L10" s="1"/>
    </row>
    <row r="11" spans="1:5" ht="11.25" customHeight="1">
      <c r="A11" s="18" t="s">
        <v>13</v>
      </c>
      <c r="B11" s="5">
        <v>2</v>
      </c>
      <c r="C11" s="19">
        <v>3</v>
      </c>
      <c r="D11" s="19">
        <v>4</v>
      </c>
      <c r="E11" s="19">
        <v>5</v>
      </c>
    </row>
    <row r="12" spans="1:5" ht="12.75">
      <c r="A12" s="20" t="s">
        <v>1</v>
      </c>
      <c r="B12" s="35" t="s">
        <v>47</v>
      </c>
      <c r="C12" s="21">
        <f>C35+C56</f>
        <v>2392175.474</v>
      </c>
      <c r="D12" s="21">
        <f>D35+D56</f>
        <v>2323948.483</v>
      </c>
      <c r="E12" s="34">
        <f>D12/C12*100</f>
        <v>97.14791027073292</v>
      </c>
    </row>
    <row r="13" spans="1:5" ht="12.75">
      <c r="A13" s="22" t="s">
        <v>2</v>
      </c>
      <c r="B13" s="36" t="s">
        <v>15</v>
      </c>
      <c r="C13" s="23">
        <f>C14</f>
        <v>1163250</v>
      </c>
      <c r="D13" s="23">
        <f>D14</f>
        <v>1193728.13</v>
      </c>
      <c r="E13" s="34">
        <f aca="true" t="shared" si="0" ref="E13:E75">D13/C13*100</f>
        <v>102.62008424672253</v>
      </c>
    </row>
    <row r="14" spans="1:5" ht="14.25" customHeight="1">
      <c r="A14" s="46" t="s">
        <v>44</v>
      </c>
      <c r="B14" s="9" t="s">
        <v>99</v>
      </c>
      <c r="C14" s="24">
        <v>1163250</v>
      </c>
      <c r="D14" s="24">
        <v>1193728.13</v>
      </c>
      <c r="E14" s="34">
        <f t="shared" si="0"/>
        <v>102.62008424672253</v>
      </c>
    </row>
    <row r="15" spans="1:5" ht="63" customHeight="1">
      <c r="A15" s="46" t="s">
        <v>49</v>
      </c>
      <c r="B15" s="9" t="s">
        <v>85</v>
      </c>
      <c r="C15" s="24">
        <v>13513.188</v>
      </c>
      <c r="D15" s="24">
        <v>19490.55</v>
      </c>
      <c r="E15" s="34">
        <f t="shared" si="0"/>
        <v>144.23354429761503</v>
      </c>
    </row>
    <row r="16" spans="1:5" ht="12.75">
      <c r="A16" s="46"/>
      <c r="B16" s="10" t="s">
        <v>117</v>
      </c>
      <c r="C16" s="24">
        <f>(C14-C15)/35.6%*20.6%+C15</f>
        <v>678810.3320224718</v>
      </c>
      <c r="D16" s="24">
        <f>(D14-D15)/35.6%*20.6%+D15</f>
        <v>698965.1047191011</v>
      </c>
      <c r="E16" s="34">
        <f t="shared" si="0"/>
        <v>102.96913169199699</v>
      </c>
    </row>
    <row r="17" spans="1:5" ht="48">
      <c r="A17" s="22" t="s">
        <v>50</v>
      </c>
      <c r="B17" s="13" t="s">
        <v>100</v>
      </c>
      <c r="C17" s="23">
        <f>C18+C19+C20+C21</f>
        <v>13300</v>
      </c>
      <c r="D17" s="23">
        <f>D18+D19+D20+D21</f>
        <v>13373.733</v>
      </c>
      <c r="E17" s="34">
        <f t="shared" si="0"/>
        <v>100.55438345864663</v>
      </c>
    </row>
    <row r="18" spans="1:5" ht="60" hidden="1">
      <c r="A18" s="25" t="s">
        <v>61</v>
      </c>
      <c r="B18" s="10" t="s">
        <v>86</v>
      </c>
      <c r="C18" s="26">
        <v>5900</v>
      </c>
      <c r="D18" s="26">
        <v>5958.872</v>
      </c>
      <c r="E18" s="34">
        <f t="shared" si="0"/>
        <v>100.99783050847458</v>
      </c>
    </row>
    <row r="19" spans="1:5" ht="39.75" customHeight="1" hidden="1">
      <c r="A19" s="25" t="s">
        <v>62</v>
      </c>
      <c r="B19" s="11" t="s">
        <v>87</v>
      </c>
      <c r="C19" s="26">
        <v>55</v>
      </c>
      <c r="D19" s="26">
        <v>57.387</v>
      </c>
      <c r="E19" s="34">
        <f t="shared" si="0"/>
        <v>104.34</v>
      </c>
    </row>
    <row r="20" spans="1:5" ht="38.25" customHeight="1" hidden="1">
      <c r="A20" s="25" t="s">
        <v>63</v>
      </c>
      <c r="B20" s="10" t="s">
        <v>88</v>
      </c>
      <c r="C20" s="26">
        <v>8800</v>
      </c>
      <c r="D20" s="26">
        <v>8692.599</v>
      </c>
      <c r="E20" s="34">
        <f t="shared" si="0"/>
        <v>98.7795340909091</v>
      </c>
    </row>
    <row r="21" spans="1:5" ht="60" hidden="1">
      <c r="A21" s="25" t="s">
        <v>64</v>
      </c>
      <c r="B21" s="10" t="s">
        <v>89</v>
      </c>
      <c r="C21" s="26">
        <v>-1455</v>
      </c>
      <c r="D21" s="26">
        <v>-1335.125</v>
      </c>
      <c r="E21" s="34">
        <f t="shared" si="0"/>
        <v>91.76116838487972</v>
      </c>
    </row>
    <row r="22" spans="1:5" ht="15.75" customHeight="1">
      <c r="A22" s="20" t="s">
        <v>3</v>
      </c>
      <c r="B22" s="37" t="s">
        <v>39</v>
      </c>
      <c r="C22" s="23">
        <f>C23+C24+C25+C26</f>
        <v>289803</v>
      </c>
      <c r="D22" s="23">
        <f>D23+D24+D25+D26</f>
        <v>288952.63</v>
      </c>
      <c r="E22" s="34">
        <f t="shared" si="0"/>
        <v>99.70656963523497</v>
      </c>
    </row>
    <row r="23" spans="1:5" ht="24.75" customHeight="1">
      <c r="A23" s="28" t="s">
        <v>42</v>
      </c>
      <c r="B23" s="38" t="s">
        <v>43</v>
      </c>
      <c r="C23" s="24">
        <v>206200</v>
      </c>
      <c r="D23" s="24">
        <v>210166.2</v>
      </c>
      <c r="E23" s="34">
        <f t="shared" si="0"/>
        <v>101.92347235693502</v>
      </c>
    </row>
    <row r="24" spans="1:5" ht="24">
      <c r="A24" s="28" t="s">
        <v>51</v>
      </c>
      <c r="B24" s="44" t="s">
        <v>12</v>
      </c>
      <c r="C24" s="24">
        <v>60658</v>
      </c>
      <c r="D24" s="24">
        <v>57458.04</v>
      </c>
      <c r="E24" s="34">
        <f t="shared" si="0"/>
        <v>94.72458702891622</v>
      </c>
    </row>
    <row r="25" spans="1:5" ht="15" customHeight="1">
      <c r="A25" s="28" t="s">
        <v>94</v>
      </c>
      <c r="B25" s="38" t="s">
        <v>93</v>
      </c>
      <c r="C25" s="24">
        <v>0</v>
      </c>
      <c r="D25" s="24">
        <v>-8.17</v>
      </c>
      <c r="E25" s="34">
        <v>0</v>
      </c>
    </row>
    <row r="26" spans="1:5" ht="24" customHeight="1">
      <c r="A26" s="28" t="s">
        <v>52</v>
      </c>
      <c r="B26" s="38" t="s">
        <v>46</v>
      </c>
      <c r="C26" s="24">
        <v>22945</v>
      </c>
      <c r="D26" s="24">
        <v>21336.56</v>
      </c>
      <c r="E26" s="34">
        <f t="shared" si="0"/>
        <v>92.99001961211594</v>
      </c>
    </row>
    <row r="27" spans="1:5" ht="15" customHeight="1">
      <c r="A27" s="20" t="s">
        <v>4</v>
      </c>
      <c r="B27" s="37" t="s">
        <v>40</v>
      </c>
      <c r="C27" s="23">
        <f>C28+C29</f>
        <v>406877.2</v>
      </c>
      <c r="D27" s="23">
        <f>D28+D29</f>
        <v>388018.93999999994</v>
      </c>
      <c r="E27" s="34">
        <f t="shared" si="0"/>
        <v>95.36512244972192</v>
      </c>
    </row>
    <row r="28" spans="1:5" ht="15" customHeight="1">
      <c r="A28" s="28" t="s">
        <v>53</v>
      </c>
      <c r="B28" s="38" t="s">
        <v>54</v>
      </c>
      <c r="C28" s="24">
        <v>65900</v>
      </c>
      <c r="D28" s="24">
        <v>60861.28</v>
      </c>
      <c r="E28" s="34">
        <f t="shared" si="0"/>
        <v>92.35399089529591</v>
      </c>
    </row>
    <row r="29" spans="1:5" ht="13.5" customHeight="1">
      <c r="A29" s="28" t="s">
        <v>16</v>
      </c>
      <c r="B29" s="39" t="s">
        <v>41</v>
      </c>
      <c r="C29" s="24">
        <v>340977.2</v>
      </c>
      <c r="D29" s="24">
        <v>327157.66</v>
      </c>
      <c r="E29" s="34">
        <f t="shared" si="0"/>
        <v>95.947077986446</v>
      </c>
    </row>
    <row r="30" spans="1:5" ht="15" customHeight="1">
      <c r="A30" s="22" t="s">
        <v>5</v>
      </c>
      <c r="B30" s="13" t="s">
        <v>111</v>
      </c>
      <c r="C30" s="23">
        <f>C31+C32+C33</f>
        <v>14290.5</v>
      </c>
      <c r="D30" s="23">
        <f>D31+D32+D33</f>
        <v>14773.35</v>
      </c>
      <c r="E30" s="34">
        <f t="shared" si="0"/>
        <v>103.37881809593787</v>
      </c>
    </row>
    <row r="31" spans="1:5" ht="36">
      <c r="A31" s="28" t="s">
        <v>17</v>
      </c>
      <c r="B31" s="38" t="s">
        <v>18</v>
      </c>
      <c r="C31" s="26">
        <v>14000</v>
      </c>
      <c r="D31" s="26">
        <v>14533.25</v>
      </c>
      <c r="E31" s="34">
        <f t="shared" si="0"/>
        <v>103.80892857142857</v>
      </c>
    </row>
    <row r="32" spans="1:5" ht="27" customHeight="1">
      <c r="A32" s="28" t="s">
        <v>19</v>
      </c>
      <c r="B32" s="38" t="s">
        <v>20</v>
      </c>
      <c r="C32" s="26">
        <v>230.5</v>
      </c>
      <c r="D32" s="26">
        <v>230.5</v>
      </c>
      <c r="E32" s="34">
        <f t="shared" si="0"/>
        <v>100</v>
      </c>
    </row>
    <row r="33" spans="1:5" ht="48">
      <c r="A33" s="28" t="s">
        <v>115</v>
      </c>
      <c r="B33" s="27" t="s">
        <v>116</v>
      </c>
      <c r="C33" s="26">
        <v>60</v>
      </c>
      <c r="D33" s="26">
        <v>9.6</v>
      </c>
      <c r="E33" s="34">
        <f t="shared" si="0"/>
        <v>16</v>
      </c>
    </row>
    <row r="34" spans="1:5" ht="24">
      <c r="A34" s="47" t="s">
        <v>128</v>
      </c>
      <c r="B34" s="13" t="s">
        <v>127</v>
      </c>
      <c r="C34" s="23">
        <v>0</v>
      </c>
      <c r="D34" s="23">
        <v>12.09</v>
      </c>
      <c r="E34" s="34">
        <v>0</v>
      </c>
    </row>
    <row r="35" spans="1:5" ht="16.5" customHeight="1">
      <c r="A35" s="28"/>
      <c r="B35" s="45" t="s">
        <v>29</v>
      </c>
      <c r="C35" s="23">
        <f>C13+C22+C27+C30+C17</f>
        <v>1887520.7</v>
      </c>
      <c r="D35" s="23">
        <f>D13+D22+D27+D30+D17+D34</f>
        <v>1898858.873</v>
      </c>
      <c r="E35" s="34">
        <f t="shared" si="0"/>
        <v>100.6006913195707</v>
      </c>
    </row>
    <row r="36" spans="1:5" ht="24">
      <c r="A36" s="22" t="s">
        <v>6</v>
      </c>
      <c r="B36" s="13" t="s">
        <v>107</v>
      </c>
      <c r="C36" s="23">
        <f>C37+C38+C40+C42+C43+C39+C41</f>
        <v>354370.96400000004</v>
      </c>
      <c r="D36" s="23">
        <f>D37+D38+D40+D42+D43+D39+D41</f>
        <v>276590.72</v>
      </c>
      <c r="E36" s="34">
        <f t="shared" si="0"/>
        <v>78.05118028801026</v>
      </c>
    </row>
    <row r="37" spans="1:5" ht="60" customHeight="1">
      <c r="A37" s="25" t="s">
        <v>35</v>
      </c>
      <c r="B37" s="41" t="s">
        <v>90</v>
      </c>
      <c r="C37" s="24">
        <v>259625.161</v>
      </c>
      <c r="D37" s="24">
        <v>181646.82</v>
      </c>
      <c r="E37" s="34">
        <f t="shared" si="0"/>
        <v>69.96502931393465</v>
      </c>
    </row>
    <row r="38" spans="1:5" ht="60">
      <c r="A38" s="25" t="s">
        <v>56</v>
      </c>
      <c r="B38" s="41" t="s">
        <v>55</v>
      </c>
      <c r="C38" s="24">
        <v>4119.974</v>
      </c>
      <c r="D38" s="24">
        <v>4219.63</v>
      </c>
      <c r="E38" s="34">
        <f t="shared" si="0"/>
        <v>102.41885021604504</v>
      </c>
    </row>
    <row r="39" spans="1:5" ht="60">
      <c r="A39" s="25" t="s">
        <v>118</v>
      </c>
      <c r="B39" s="41" t="s">
        <v>119</v>
      </c>
      <c r="C39" s="24">
        <v>480</v>
      </c>
      <c r="D39" s="24">
        <v>456.98</v>
      </c>
      <c r="E39" s="34">
        <f t="shared" si="0"/>
        <v>95.20416666666667</v>
      </c>
    </row>
    <row r="40" spans="1:5" ht="26.25" customHeight="1">
      <c r="A40" s="46" t="s">
        <v>57</v>
      </c>
      <c r="B40" s="41" t="s">
        <v>58</v>
      </c>
      <c r="C40" s="24">
        <v>27800</v>
      </c>
      <c r="D40" s="24">
        <v>27057.49</v>
      </c>
      <c r="E40" s="34">
        <f t="shared" si="0"/>
        <v>97.32910071942446</v>
      </c>
    </row>
    <row r="41" spans="1:5" ht="96">
      <c r="A41" s="46" t="s">
        <v>121</v>
      </c>
      <c r="B41" s="12" t="s">
        <v>122</v>
      </c>
      <c r="C41" s="24">
        <v>25.488</v>
      </c>
      <c r="D41" s="24">
        <v>25.49</v>
      </c>
      <c r="E41" s="34">
        <f t="shared" si="0"/>
        <v>100.00784682988073</v>
      </c>
    </row>
    <row r="42" spans="1:5" ht="48">
      <c r="A42" s="28" t="s">
        <v>21</v>
      </c>
      <c r="B42" s="39" t="s">
        <v>59</v>
      </c>
      <c r="C42" s="24">
        <v>520.341</v>
      </c>
      <c r="D42" s="24">
        <v>520.34</v>
      </c>
      <c r="E42" s="34">
        <f t="shared" si="0"/>
        <v>99.99980781833452</v>
      </c>
    </row>
    <row r="43" spans="1:5" ht="60" customHeight="1">
      <c r="A43" s="46" t="s">
        <v>14</v>
      </c>
      <c r="B43" s="41" t="s">
        <v>32</v>
      </c>
      <c r="C43" s="24">
        <v>61800</v>
      </c>
      <c r="D43" s="24">
        <v>62663.97</v>
      </c>
      <c r="E43" s="34">
        <f t="shared" si="0"/>
        <v>101.39800970873787</v>
      </c>
    </row>
    <row r="44" spans="1:5" ht="15" customHeight="1">
      <c r="A44" s="22" t="s">
        <v>7</v>
      </c>
      <c r="B44" s="13" t="s">
        <v>67</v>
      </c>
      <c r="C44" s="23">
        <v>6376</v>
      </c>
      <c r="D44" s="23">
        <v>3695.74</v>
      </c>
      <c r="E44" s="34">
        <f t="shared" si="0"/>
        <v>57.96329987452948</v>
      </c>
    </row>
    <row r="45" spans="1:5" ht="15" customHeight="1">
      <c r="A45" s="22" t="s">
        <v>8</v>
      </c>
      <c r="B45" s="13" t="s">
        <v>80</v>
      </c>
      <c r="C45" s="23">
        <f>C46+C47+C48</f>
        <v>10579</v>
      </c>
      <c r="D45" s="23">
        <f>D46+D47+D48</f>
        <v>10478.06</v>
      </c>
      <c r="E45" s="34">
        <f t="shared" si="0"/>
        <v>99.045845543057</v>
      </c>
    </row>
    <row r="46" spans="1:5" ht="25.5" customHeight="1">
      <c r="A46" s="28" t="s">
        <v>45</v>
      </c>
      <c r="B46" s="38" t="s">
        <v>60</v>
      </c>
      <c r="C46" s="24">
        <v>7920.5</v>
      </c>
      <c r="D46" s="24">
        <v>7847.58</v>
      </c>
      <c r="E46" s="34">
        <f t="shared" si="0"/>
        <v>99.07935105107</v>
      </c>
    </row>
    <row r="47" spans="1:5" ht="36">
      <c r="A47" s="28" t="s">
        <v>82</v>
      </c>
      <c r="B47" s="38" t="s">
        <v>81</v>
      </c>
      <c r="C47" s="24">
        <v>410</v>
      </c>
      <c r="D47" s="24">
        <v>380.63</v>
      </c>
      <c r="E47" s="34">
        <f t="shared" si="0"/>
        <v>92.83658536585365</v>
      </c>
    </row>
    <row r="48" spans="1:5" ht="24">
      <c r="A48" s="28" t="s">
        <v>37</v>
      </c>
      <c r="B48" s="38" t="s">
        <v>36</v>
      </c>
      <c r="C48" s="24">
        <v>2248.5</v>
      </c>
      <c r="D48" s="24">
        <v>2249.85</v>
      </c>
      <c r="E48" s="34">
        <f t="shared" si="0"/>
        <v>100.06004002668445</v>
      </c>
    </row>
    <row r="49" spans="1:5" ht="15.75" customHeight="1">
      <c r="A49" s="22" t="s">
        <v>9</v>
      </c>
      <c r="B49" s="13" t="s">
        <v>68</v>
      </c>
      <c r="C49" s="23">
        <f>C50+C51+C52+C53</f>
        <v>36616.11</v>
      </c>
      <c r="D49" s="23">
        <f>D50+D51+D52+D53</f>
        <v>35416.990000000005</v>
      </c>
      <c r="E49" s="34">
        <f t="shared" si="0"/>
        <v>96.72515731463557</v>
      </c>
    </row>
    <row r="50" spans="1:5" ht="25.5" customHeight="1">
      <c r="A50" s="28" t="s">
        <v>22</v>
      </c>
      <c r="B50" s="12" t="s">
        <v>23</v>
      </c>
      <c r="C50" s="24">
        <v>4297.91</v>
      </c>
      <c r="D50" s="24">
        <v>4297.91</v>
      </c>
      <c r="E50" s="34">
        <f t="shared" si="0"/>
        <v>100</v>
      </c>
    </row>
    <row r="51" spans="1:5" ht="72">
      <c r="A51" s="28" t="s">
        <v>38</v>
      </c>
      <c r="B51" s="12" t="s">
        <v>91</v>
      </c>
      <c r="C51" s="24">
        <v>19100</v>
      </c>
      <c r="D51" s="24">
        <v>19590.2</v>
      </c>
      <c r="E51" s="34">
        <f t="shared" si="0"/>
        <v>102.56649214659686</v>
      </c>
    </row>
    <row r="52" spans="1:5" ht="36">
      <c r="A52" s="46" t="s">
        <v>33</v>
      </c>
      <c r="B52" s="41" t="s">
        <v>24</v>
      </c>
      <c r="C52" s="24">
        <v>8400</v>
      </c>
      <c r="D52" s="24">
        <v>6670.58</v>
      </c>
      <c r="E52" s="34">
        <f t="shared" si="0"/>
        <v>79.41166666666668</v>
      </c>
    </row>
    <row r="53" spans="1:5" ht="27.75" customHeight="1">
      <c r="A53" s="46" t="s">
        <v>113</v>
      </c>
      <c r="B53" s="12" t="s">
        <v>114</v>
      </c>
      <c r="C53" s="24">
        <v>4818.2</v>
      </c>
      <c r="D53" s="24">
        <v>4858.3</v>
      </c>
      <c r="E53" s="34">
        <f t="shared" si="0"/>
        <v>100.83226101033583</v>
      </c>
    </row>
    <row r="54" spans="1:5" ht="15.75" customHeight="1">
      <c r="A54" s="20" t="s">
        <v>10</v>
      </c>
      <c r="B54" s="37" t="s">
        <v>65</v>
      </c>
      <c r="C54" s="21">
        <v>13746.7</v>
      </c>
      <c r="D54" s="21">
        <v>15709.38</v>
      </c>
      <c r="E54" s="34">
        <f t="shared" si="0"/>
        <v>114.2774629547455</v>
      </c>
    </row>
    <row r="55" spans="1:5" ht="16.5" customHeight="1">
      <c r="A55" s="22" t="s">
        <v>25</v>
      </c>
      <c r="B55" s="13" t="s">
        <v>66</v>
      </c>
      <c r="C55" s="21">
        <v>82966</v>
      </c>
      <c r="D55" s="21">
        <v>83198.72</v>
      </c>
      <c r="E55" s="34">
        <f t="shared" si="0"/>
        <v>100.28050044596581</v>
      </c>
    </row>
    <row r="56" spans="1:5" ht="15" customHeight="1">
      <c r="A56" s="28"/>
      <c r="B56" s="40" t="s">
        <v>31</v>
      </c>
      <c r="C56" s="23">
        <f>C36+C44+C45+C49+C54+C55</f>
        <v>504654.77400000003</v>
      </c>
      <c r="D56" s="23">
        <f>D36+D44+D45+D49+D54+D55</f>
        <v>425089.61</v>
      </c>
      <c r="E56" s="34">
        <f t="shared" si="0"/>
        <v>84.23374391777773</v>
      </c>
    </row>
    <row r="57" spans="1:5" ht="14.25" customHeight="1">
      <c r="A57" s="20" t="s">
        <v>11</v>
      </c>
      <c r="B57" s="37" t="s">
        <v>48</v>
      </c>
      <c r="C57" s="23">
        <f>C59+C60+C63+C70+C71</f>
        <v>3181436.44</v>
      </c>
      <c r="D57" s="23">
        <f>D59+D60+D63+D70+D71+D73</f>
        <v>3078779.98</v>
      </c>
      <c r="E57" s="34">
        <f t="shared" si="0"/>
        <v>96.77326698376535</v>
      </c>
    </row>
    <row r="58" spans="1:5" ht="14.25" customHeight="1">
      <c r="A58" s="20"/>
      <c r="B58" s="37" t="s">
        <v>101</v>
      </c>
      <c r="C58" s="23">
        <f>C59+C60+C63+C70</f>
        <v>3181436.44</v>
      </c>
      <c r="D58" s="23">
        <f>D59+D60+D63+D70</f>
        <v>3079781.16</v>
      </c>
      <c r="E58" s="34">
        <f t="shared" si="0"/>
        <v>96.80473641648489</v>
      </c>
    </row>
    <row r="59" spans="1:5" ht="24">
      <c r="A59" s="46" t="s">
        <v>102</v>
      </c>
      <c r="B59" s="42" t="s">
        <v>28</v>
      </c>
      <c r="C59" s="29">
        <v>51846</v>
      </c>
      <c r="D59" s="29">
        <v>51846</v>
      </c>
      <c r="E59" s="34">
        <f t="shared" si="0"/>
        <v>100</v>
      </c>
    </row>
    <row r="60" spans="1:5" ht="24">
      <c r="A60" s="46" t="s">
        <v>103</v>
      </c>
      <c r="B60" s="41" t="s">
        <v>95</v>
      </c>
      <c r="C60" s="30">
        <v>993215.44</v>
      </c>
      <c r="D60" s="30">
        <v>846711.31</v>
      </c>
      <c r="E60" s="34">
        <f t="shared" si="0"/>
        <v>85.2495114252352</v>
      </c>
    </row>
    <row r="61" spans="1:5" ht="17.25" customHeight="1">
      <c r="A61" s="46" t="s">
        <v>104</v>
      </c>
      <c r="B61" s="41" t="s">
        <v>98</v>
      </c>
      <c r="C61" s="30">
        <v>688777.22</v>
      </c>
      <c r="D61" s="30">
        <v>564030.181</v>
      </c>
      <c r="E61" s="34">
        <f t="shared" si="0"/>
        <v>81.88862300062712</v>
      </c>
    </row>
    <row r="62" spans="1:5" ht="42" customHeight="1" hidden="1">
      <c r="A62" s="46" t="s">
        <v>92</v>
      </c>
      <c r="B62" s="41" t="s">
        <v>96</v>
      </c>
      <c r="C62" s="30">
        <v>1172</v>
      </c>
      <c r="D62" s="30"/>
      <c r="E62" s="34">
        <f t="shared" si="0"/>
        <v>0</v>
      </c>
    </row>
    <row r="63" spans="1:5" ht="27" customHeight="1">
      <c r="A63" s="46" t="s">
        <v>105</v>
      </c>
      <c r="B63" s="41" t="s">
        <v>97</v>
      </c>
      <c r="C63" s="30">
        <v>2057590</v>
      </c>
      <c r="D63" s="30">
        <v>2047566.85</v>
      </c>
      <c r="E63" s="34">
        <f t="shared" si="0"/>
        <v>99.51286942490974</v>
      </c>
    </row>
    <row r="64" spans="1:5" ht="27" customHeight="1" hidden="1">
      <c r="A64" s="46" t="s">
        <v>69</v>
      </c>
      <c r="B64" s="41" t="s">
        <v>70</v>
      </c>
      <c r="C64" s="24"/>
      <c r="D64" s="24"/>
      <c r="E64" s="34" t="e">
        <f t="shared" si="0"/>
        <v>#DIV/0!</v>
      </c>
    </row>
    <row r="65" spans="1:5" ht="27" customHeight="1" hidden="1">
      <c r="A65" s="46" t="s">
        <v>71</v>
      </c>
      <c r="B65" s="41" t="s">
        <v>72</v>
      </c>
      <c r="C65" s="24"/>
      <c r="D65" s="24"/>
      <c r="E65" s="34" t="e">
        <f t="shared" si="0"/>
        <v>#DIV/0!</v>
      </c>
    </row>
    <row r="66" spans="1:5" ht="27.75" customHeight="1" hidden="1">
      <c r="A66" s="46" t="s">
        <v>73</v>
      </c>
      <c r="B66" s="41" t="s">
        <v>74</v>
      </c>
      <c r="C66" s="24"/>
      <c r="D66" s="24"/>
      <c r="E66" s="34" t="e">
        <f t="shared" si="0"/>
        <v>#DIV/0!</v>
      </c>
    </row>
    <row r="67" spans="1:5" ht="27" customHeight="1" hidden="1">
      <c r="A67" s="46" t="s">
        <v>75</v>
      </c>
      <c r="B67" s="41" t="s">
        <v>76</v>
      </c>
      <c r="C67" s="24"/>
      <c r="D67" s="24"/>
      <c r="E67" s="34" t="e">
        <f t="shared" si="0"/>
        <v>#DIV/0!</v>
      </c>
    </row>
    <row r="68" spans="1:5" ht="39" customHeight="1" hidden="1">
      <c r="A68" s="46" t="s">
        <v>77</v>
      </c>
      <c r="B68" s="41" t="s">
        <v>78</v>
      </c>
      <c r="C68" s="24"/>
      <c r="D68" s="24"/>
      <c r="E68" s="34" t="e">
        <f t="shared" si="0"/>
        <v>#DIV/0!</v>
      </c>
    </row>
    <row r="69" spans="1:5" ht="13.5" customHeight="1">
      <c r="A69" s="46" t="s">
        <v>106</v>
      </c>
      <c r="B69" s="41" t="s">
        <v>79</v>
      </c>
      <c r="C69" s="24">
        <v>1834319</v>
      </c>
      <c r="D69" s="24">
        <v>1826628.26</v>
      </c>
      <c r="E69" s="34">
        <f t="shared" si="0"/>
        <v>99.58073050543554</v>
      </c>
    </row>
    <row r="70" spans="1:5" ht="14.25" customHeight="1">
      <c r="A70" s="46" t="s">
        <v>120</v>
      </c>
      <c r="B70" s="41" t="s">
        <v>34</v>
      </c>
      <c r="C70" s="30">
        <v>78785</v>
      </c>
      <c r="D70" s="30">
        <v>133657</v>
      </c>
      <c r="E70" s="34">
        <f t="shared" si="0"/>
        <v>169.64777559180047</v>
      </c>
    </row>
    <row r="71" spans="1:5" ht="14.25" customHeight="1">
      <c r="A71" s="46" t="s">
        <v>108</v>
      </c>
      <c r="B71" s="37" t="s">
        <v>109</v>
      </c>
      <c r="C71" s="31">
        <f>C72</f>
        <v>0</v>
      </c>
      <c r="D71" s="31">
        <f>D72</f>
        <v>-36.56</v>
      </c>
      <c r="E71" s="34">
        <v>0</v>
      </c>
    </row>
    <row r="72" spans="1:5" ht="24">
      <c r="A72" s="46" t="s">
        <v>110</v>
      </c>
      <c r="B72" s="41" t="s">
        <v>112</v>
      </c>
      <c r="C72" s="30">
        <v>0</v>
      </c>
      <c r="D72" s="30">
        <v>-36.56</v>
      </c>
      <c r="E72" s="34">
        <v>0</v>
      </c>
    </row>
    <row r="73" spans="1:5" ht="14.25" customHeight="1">
      <c r="A73" s="47" t="s">
        <v>129</v>
      </c>
      <c r="B73" s="43" t="s">
        <v>130</v>
      </c>
      <c r="C73" s="31">
        <v>0</v>
      </c>
      <c r="D73" s="31">
        <v>-964.62</v>
      </c>
      <c r="E73" s="34">
        <v>0</v>
      </c>
    </row>
    <row r="74" spans="1:5" ht="14.25" customHeight="1">
      <c r="A74" s="20" t="s">
        <v>26</v>
      </c>
      <c r="B74" s="35" t="s">
        <v>30</v>
      </c>
      <c r="C74" s="32">
        <f>C12+C57</f>
        <v>5573611.914</v>
      </c>
      <c r="D74" s="32">
        <f>D12+D57</f>
        <v>5402728.4629999995</v>
      </c>
      <c r="E74" s="34">
        <f t="shared" si="0"/>
        <v>96.93406262156915</v>
      </c>
    </row>
    <row r="75" spans="1:5" ht="24">
      <c r="A75" s="20"/>
      <c r="B75" s="35" t="s">
        <v>132</v>
      </c>
      <c r="C75" s="21">
        <f>C12-C16</f>
        <v>1713365.141977528</v>
      </c>
      <c r="D75" s="21">
        <f>D12-D16</f>
        <v>1624983.378280899</v>
      </c>
      <c r="E75" s="34">
        <f t="shared" si="0"/>
        <v>94.84162706878577</v>
      </c>
    </row>
    <row r="76" spans="1:3" ht="12.75">
      <c r="A76" s="55"/>
      <c r="B76" s="55"/>
      <c r="C76" s="55"/>
    </row>
    <row r="77" spans="1:3" ht="15.75">
      <c r="A77" s="49"/>
      <c r="B77" s="49"/>
      <c r="C77" s="14"/>
    </row>
    <row r="78" spans="1:5" ht="15" customHeight="1">
      <c r="A78" s="50"/>
      <c r="B78" s="50"/>
      <c r="C78" s="50"/>
      <c r="D78" s="50"/>
      <c r="E78" s="50"/>
    </row>
  </sheetData>
  <sheetProtection/>
  <mergeCells count="11">
    <mergeCell ref="A76:C76"/>
    <mergeCell ref="B6:C6"/>
    <mergeCell ref="A77:B77"/>
    <mergeCell ref="A78:E78"/>
    <mergeCell ref="D9:E9"/>
    <mergeCell ref="A7:E7"/>
    <mergeCell ref="B1:E1"/>
    <mergeCell ref="B2:E2"/>
    <mergeCell ref="B3:E3"/>
    <mergeCell ref="B4:E4"/>
    <mergeCell ref="B5:E5"/>
  </mergeCells>
  <printOptions horizontalCentered="1"/>
  <pageMargins left="0.7874015748031497" right="0.3937007874015748" top="0.7874015748031497" bottom="0.7874015748031497" header="0" footer="0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2019-04-17T06:57:03Z</cp:lastPrinted>
  <dcterms:created xsi:type="dcterms:W3CDTF">2000-03-06T12:32:30Z</dcterms:created>
  <dcterms:modified xsi:type="dcterms:W3CDTF">2019-06-05T06:51:19Z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