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6год" sheetId="1" r:id="rId1"/>
  </sheets>
  <definedNames/>
  <calcPr fullCalcOnLoad="1"/>
</workbook>
</file>

<file path=xl/sharedStrings.xml><?xml version="1.0" encoding="utf-8"?>
<sst xmlns="http://schemas.openxmlformats.org/spreadsheetml/2006/main" count="1640" uniqueCount="830">
  <si>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</si>
  <si>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</si>
  <si>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</si>
  <si>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</si>
  <si>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</si>
  <si>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</si>
  <si>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</si>
  <si>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</si>
  <si>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</si>
  <si>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</si>
  <si>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</si>
  <si>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</si>
  <si>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</si>
  <si>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</si>
  <si>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</si>
  <si>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</si>
  <si>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</si>
  <si>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</si>
  <si>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</si>
  <si>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</si>
  <si>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</si>
  <si>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</si>
  <si>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</si>
  <si>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</si>
  <si>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</si>
  <si>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</si>
  <si>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Основное мероприятие "Финансовое обеспечение деятельности организаций дополнительного образования детей"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</si>
  <si>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</si>
  <si>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</si>
  <si>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</si>
  <si>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</si>
  <si>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</si>
  <si>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</si>
  <si>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</si>
  <si>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</si>
  <si>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</si>
  <si>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</si>
  <si>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</si>
  <si>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</si>
  <si>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</si>
  <si>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14 1 01 00000</t>
  </si>
  <si>
    <t>14 1 01 00070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</si>
  <si>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</si>
  <si>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11 5 02 00000</t>
  </si>
  <si>
    <t>11 5 02 04000</t>
  </si>
  <si>
    <t>Основное мероприятие "Обеспечение безопасности на водных объектах"</t>
  </si>
  <si>
    <t>09 3 02 00000</t>
  </si>
  <si>
    <t>09 3 02 41000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</si>
  <si>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</si>
  <si>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</si>
  <si>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</si>
  <si>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</si>
  <si>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</si>
  <si>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</si>
  <si>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</si>
  <si>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</si>
  <si>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</si>
  <si>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</si>
  <si>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</si>
  <si>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</si>
  <si>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</si>
  <si>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</si>
  <si>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</si>
  <si>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</si>
  <si>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</si>
  <si>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</si>
  <si>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</si>
  <si>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</si>
  <si>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</si>
  <si>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S6248</t>
  </si>
  <si>
    <t>05 3 02 62480</t>
  </si>
  <si>
    <t>11 6 05 60740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</si>
  <si>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за счет средств бюджета муниципального образования </t>
  </si>
  <si>
    <t>06 0 03 S6065</t>
  </si>
  <si>
    <t>Подпрограмма "Развитие коммунальной инфраструктуры"</t>
  </si>
  <si>
    <t>14 1 02 10510</t>
  </si>
  <si>
    <t>Софинансирование расходов на повышение заработной платы работникам муниципальных учреждений Московской области  в сферах образования,культуры, физической культуры и спорта за счет средств бюджета муниципального образования</t>
  </si>
  <si>
    <t>01 3 01 S6044</t>
  </si>
  <si>
    <t xml:space="preserve">Софинансирование расходов по организации и осуществлению мероприятий по работе с детьми и молодежью в части расходов на повышение оплаты труда работников муниципальных учреждений Московской области по работе с молодежью за счет средств бюджета муниципального образования                                                                                                                                                     </t>
  </si>
  <si>
    <t>02 3 01 S6057</t>
  </si>
  <si>
    <t>0801</t>
  </si>
  <si>
    <t>Основное мероприятие "Обеспечение деятельности учреждения  по  организации музейно-выставочной работы"</t>
  </si>
  <si>
    <t>01 1 01 60440</t>
  </si>
  <si>
    <t>01 1 01 S6044</t>
  </si>
  <si>
    <t>01 2 01 60440</t>
  </si>
  <si>
    <t>01 2 01 S6044</t>
  </si>
  <si>
    <t>01 4 01 60440</t>
  </si>
  <si>
    <t>01 4 01 S6044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</si>
  <si>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</si>
  <si>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</si>
  <si>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</si>
  <si>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</si>
  <si>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</si>
  <si>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</si>
  <si>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</si>
  <si>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</si>
  <si>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</si>
  <si>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</si>
  <si>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</si>
  <si>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</si>
  <si>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>Установка общедомовых приборов учета коммунальных ресурсов в многоквартирных домах</t>
  </si>
  <si>
    <t>14 4 05S6018</t>
  </si>
  <si>
    <t>05 1 01 64300</t>
  </si>
  <si>
    <t>11 3 04 92030</t>
  </si>
  <si>
    <t>Муниципальная гарантия по договору поставки газа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</si>
  <si>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</si>
  <si>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</si>
  <si>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</si>
  <si>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</si>
  <si>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</si>
  <si>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</si>
  <si>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Электросталь"</t>
  </si>
  <si>
    <t>11 5 03 04000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</si>
  <si>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Электросталь"</t>
  </si>
  <si>
    <t>11 5 05 00000</t>
  </si>
  <si>
    <t>11 5 05 04000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</si>
  <si>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</si>
  <si>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</si>
  <si>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</si>
  <si>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</si>
  <si>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</si>
  <si>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</si>
  <si>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</si>
  <si>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</si>
  <si>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</si>
  <si>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</si>
  <si>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</si>
  <si>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</si>
  <si>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11 0 00 00000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</si>
  <si>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ведениия бизнеса"</t>
  </si>
  <si>
    <t>11 5 00 00000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</si>
  <si>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области"</t>
  </si>
  <si>
    <t>11 5 01 00000</t>
  </si>
  <si>
    <t>11 5 01 00990</t>
  </si>
  <si>
    <t>11 5 01 03600</t>
  </si>
  <si>
    <t>11 5 01 04000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</si>
  <si>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</si>
  <si>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</si>
  <si>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</si>
  <si>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</si>
  <si>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05 5 02 09000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</si>
  <si>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</si>
  <si>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</si>
  <si>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</si>
  <si>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</si>
  <si>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</si>
  <si>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</si>
  <si>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Основное мероприятие "Создание условий для реализации полномочий по формированию и утверждению и исполнению городского бюжета"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</si>
  <si>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</si>
  <si>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</si>
  <si>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</si>
  <si>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</si>
  <si>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</t>
  </si>
  <si>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</si>
  <si>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</si>
  <si>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</si>
  <si>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</si>
  <si>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</si>
  <si>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Электросталь Московской области,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</si>
  <si>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11 5 03 00000</t>
  </si>
  <si>
    <t>11 5 03 92030</t>
  </si>
  <si>
    <t>12 3 01 10440</t>
  </si>
  <si>
    <t>02 3 01 04400</t>
  </si>
  <si>
    <t>Дополнительные мероприятия по развитию жилищно-коммунальго хозяйства и социально-культурной сферы</t>
  </si>
  <si>
    <t>99 0 00 92030</t>
  </si>
  <si>
    <t>Бюджетные инвестиции на строительство новых сетей наружного освещения</t>
  </si>
  <si>
    <t>14 4 04 80130</t>
  </si>
  <si>
    <t>Основное мероприятие  "Реализация мероприятий, направленных на развитие систем коммунальной инфрастуктуры"</t>
  </si>
  <si>
    <t>14 1 02 00000</t>
  </si>
  <si>
    <t>14 1 02 00070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</si>
  <si>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</si>
  <si>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</si>
  <si>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</si>
  <si>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</si>
  <si>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</si>
  <si>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</si>
  <si>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</si>
  <si>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</si>
  <si>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</si>
  <si>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</si>
  <si>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06 0 02 00000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</si>
  <si>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</si>
  <si>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</si>
  <si>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</si>
  <si>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</si>
  <si>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</si>
  <si>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</si>
  <si>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</si>
  <si>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</si>
  <si>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</si>
  <si>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</si>
  <si>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</si>
  <si>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</si>
  <si>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</si>
  <si>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</si>
  <si>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</si>
  <si>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</si>
  <si>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</si>
  <si>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</si>
  <si>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</si>
  <si>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</si>
  <si>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</si>
  <si>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</si>
  <si>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</si>
  <si>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</si>
  <si>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</si>
  <si>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</si>
  <si>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</si>
  <si>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</si>
  <si>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</si>
  <si>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</si>
  <si>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</si>
  <si>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</si>
  <si>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</si>
  <si>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</si>
  <si>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</si>
  <si>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</si>
  <si>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</si>
  <si>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</si>
  <si>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</si>
  <si>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</si>
  <si>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</si>
  <si>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</si>
  <si>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</si>
  <si>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</si>
  <si>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</si>
  <si>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</si>
  <si>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</si>
  <si>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</si>
  <si>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</si>
  <si>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</si>
  <si>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</si>
  <si>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</si>
  <si>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</si>
  <si>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</si>
  <si>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</si>
  <si>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</si>
  <si>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</si>
  <si>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</si>
  <si>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</si>
  <si>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</si>
  <si>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</si>
  <si>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</si>
  <si>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</si>
  <si>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</si>
  <si>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</si>
  <si>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</si>
  <si>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</si>
  <si>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</si>
  <si>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</t>
  </si>
  <si>
    <t xml:space="preserve">Создание безбарьерной среды </t>
  </si>
  <si>
    <t>Подпрограмма "Образование  в муниципальных учреждениях дополнительного образования в сфере культуры и искусства "</t>
  </si>
  <si>
    <t>14 1 00 00000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</si>
  <si>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</si>
  <si>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14 0 00 00000</t>
  </si>
  <si>
    <t>14 6 00 00000</t>
  </si>
  <si>
    <t>14 6 01 00000</t>
  </si>
  <si>
    <t>14 6 01 04000</t>
  </si>
  <si>
    <t>11 2 03 00000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</si>
  <si>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</si>
  <si>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</si>
  <si>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</si>
  <si>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</si>
  <si>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</si>
  <si>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</si>
  <si>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</si>
  <si>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</si>
  <si>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</si>
  <si>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</si>
  <si>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</si>
  <si>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</si>
  <si>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</si>
  <si>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</si>
  <si>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99 0 00 10450</t>
  </si>
  <si>
    <t>Основное мероприятие "Реализация полномочий в сфере похоронного дела"</t>
  </si>
  <si>
    <t>12 3 02 00060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</si>
  <si>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</si>
  <si>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</si>
  <si>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</si>
  <si>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>14 2 01 00000</t>
  </si>
  <si>
    <t>14 2 01 00060</t>
  </si>
  <si>
    <t>14 2 02 00000</t>
  </si>
  <si>
    <t>14 2 02 10260</t>
  </si>
  <si>
    <t>12 3 02 00070</t>
  </si>
  <si>
    <t>Основное мероприятие  "Обновление и увеличение парка коммунальной техники"</t>
  </si>
  <si>
    <t>14 4 00 00000</t>
  </si>
  <si>
    <t>14 4 05 00000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</si>
  <si>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</si>
  <si>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</si>
  <si>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</si>
  <si>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14 4 01 00000</t>
  </si>
  <si>
    <t>14 4 01 00050</t>
  </si>
  <si>
    <t>14 4 02 00000</t>
  </si>
  <si>
    <t>14 4 02 00030</t>
  </si>
  <si>
    <t>14 4 04 00000</t>
  </si>
  <si>
    <t>14 4 04 00010</t>
  </si>
  <si>
    <t>Процент исполнения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</si>
  <si>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
справочно: компьютеры, расходники, программное обеспечение, интернет</t>
  </si>
  <si>
    <t>Основное мероприятие  "Охрана, восстановление и содержание зеленых насаждений"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</si>
  <si>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</si>
  <si>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Подпрограмма"Создание условий для оказания медицинской помощи в городском округе Электросталь Московской области"</t>
  </si>
  <si>
    <t>Основное мероприятие "Совершенствование профессионального развития муниципальных служащих"
справочно: повышение квалификации.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</si>
  <si>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</si>
  <si>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</si>
  <si>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11 5 01 61420</t>
  </si>
  <si>
    <t>14 6 01 00990</t>
  </si>
  <si>
    <t>14 6 02 00000</t>
  </si>
  <si>
    <t>14 6 02 61420</t>
  </si>
  <si>
    <t>Основное мероприятие "Природоохранные мероприятия на водоемах"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</si>
  <si>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</si>
  <si>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</si>
  <si>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</si>
  <si>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</si>
  <si>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Подпрограмма«Развитие инфраструктуры спорта»</t>
  </si>
  <si>
    <t>Основное мероприятие "Строительство и реконструкция объектов спорта"</t>
  </si>
  <si>
    <t>Расходы на топографическую съемку земельного участка общеобразовательного учреждения</t>
  </si>
  <si>
    <t>05 2 06 10540</t>
  </si>
  <si>
    <t>Субсидия на приобретение дорожной техники</t>
  </si>
  <si>
    <t>Софинансирование на приобретение дорожной техники</t>
  </si>
  <si>
    <t>15 1 01 62400</t>
  </si>
  <si>
    <t>15 1 01 S6240</t>
  </si>
  <si>
    <t>На капитальный ремонт, приобретение,монтаж и ввод в эксплуатацию объектов коммунальной инфраструктуры</t>
  </si>
  <si>
    <t>Софинансирование на капитальный ремонт, приобретение,монтаж и ввод в эксплуатацию объектов коммунальной инфраструктуры</t>
  </si>
  <si>
    <t>14 1 02 60320</t>
  </si>
  <si>
    <t>14 1 02 S6032</t>
  </si>
  <si>
    <t>14 4 01 10490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</si>
  <si>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</si>
  <si>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</si>
  <si>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</si>
  <si>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04 3 01 62090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</si>
  <si>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</si>
  <si>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</si>
  <si>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</si>
  <si>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</si>
  <si>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</si>
  <si>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</si>
  <si>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Приобретение техники для нужд коммунального хозяйства(для работ по благоустройству территории городского округа)</t>
  </si>
  <si>
    <t>14 4 05 60180</t>
  </si>
  <si>
    <t>Мероприятия по отлову безнадзорных домашних животных</t>
  </si>
  <si>
    <t>14 4 01 10320</t>
  </si>
  <si>
    <t>Капитальное строительство узла управления фонтаном у ДК "Октябрь"</t>
  </si>
  <si>
    <t>Подпрограмма "Развитие инфраструктуры спорта"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</si>
  <si>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</si>
  <si>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04 3 02 00000</t>
  </si>
  <si>
    <t>Оснащение плоскостных спортивных сооружений</t>
  </si>
  <si>
    <t>04 3 02 62510</t>
  </si>
  <si>
    <t>Софинансирование оснащения плоскостных спортивных сооружений</t>
  </si>
  <si>
    <t>04 3 02 S6251</t>
  </si>
  <si>
    <t>Капитальный ремонт плоскостных спортивных сооружений</t>
  </si>
  <si>
    <t>04 3 02 62520</t>
  </si>
  <si>
    <t>Софинансирование капитального  ремонта плоскостных спортивных сооружений</t>
  </si>
  <si>
    <t>04 3 02 S6252</t>
  </si>
  <si>
    <t>Замена коврового покрытия поля для хоккея на траве МУ"СОК Электросталь"</t>
  </si>
  <si>
    <t>04 3 02 10500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</si>
  <si>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</si>
  <si>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</si>
  <si>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</si>
  <si>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</si>
  <si>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</si>
  <si>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</si>
  <si>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</si>
  <si>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</si>
  <si>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99 0 00 60130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</si>
  <si>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</si>
  <si>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</si>
  <si>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</si>
  <si>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Основное мероприятие "Строительство, реконструкция и капитальный ремонт объектов спорта"</t>
  </si>
  <si>
    <t>Бюджетные инвестиции в строительство крытого тренировочного катка по программе "Газпром - детям"</t>
  </si>
  <si>
    <t>04 3 01 80020</t>
  </si>
  <si>
    <t>Бюджетные инвестиции в объекты капитального строительства государственной (муниципальной) собственности</t>
  </si>
  <si>
    <t>05 1 01 S6430</t>
  </si>
  <si>
    <t>Дополнитеные мероприятия по развитию жилищно-коммунального хозяйства и социально культурной сферы</t>
  </si>
  <si>
    <t>99 0 00 04400</t>
  </si>
  <si>
    <t>05 3 06 S6219</t>
  </si>
  <si>
    <t>Мероприятия по организации отдыха детей в каникулярное время</t>
  </si>
  <si>
    <t>05 3 06 62190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</si>
  <si>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</si>
  <si>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</si>
  <si>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</si>
  <si>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</si>
  <si>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r>
      <t xml:space="preserve">Подпрограмма " </t>
    </r>
    <r>
      <rPr>
        <sz val="8"/>
        <rFont val="Times New Roman Cyr"/>
        <family val="1"/>
      </rPr>
      <t>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</si>
  <si>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</si>
  <si>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 Cyr"/>
        <family val="0"/>
      </rPr>
      <t xml:space="preserve">  "</t>
    </r>
    <r>
      <rPr>
        <sz val="8"/>
        <rFont val="Times New Roman Cyr"/>
        <family val="1"/>
      </rPr>
      <t xml:space="preserve"> Обеспечивающая подпрограмма"</t>
    </r>
  </si>
  <si>
    <r>
      <t xml:space="preserve">Подпрограмма </t>
    </r>
    <r>
      <rPr>
        <b/>
        <sz val="8"/>
        <rFont val="Times New Roman"/>
        <family val="1"/>
      </rPr>
      <t xml:space="preserve"> " 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</si>
  <si>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</si>
  <si>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</si>
  <si>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</si>
  <si>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</si>
  <si>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</si>
  <si>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</si>
  <si>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</si>
  <si>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</si>
  <si>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</si>
  <si>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</si>
  <si>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</si>
  <si>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"Мероприятия в сфере культуры и искусства"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</si>
  <si>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</si>
  <si>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</si>
  <si>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</si>
  <si>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Мероприятия по проведению оздоровительной кампании детей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</si>
  <si>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</si>
  <si>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</si>
  <si>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</si>
  <si>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</si>
  <si>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</si>
  <si>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</si>
  <si>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</si>
  <si>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</si>
  <si>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</si>
  <si>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</si>
  <si>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</si>
  <si>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</si>
  <si>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</si>
  <si>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</si>
  <si>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</si>
  <si>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</si>
  <si>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</si>
  <si>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</si>
  <si>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</si>
  <si>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</si>
  <si>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</si>
  <si>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</si>
  <si>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</si>
  <si>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</si>
  <si>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</si>
  <si>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</si>
  <si>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</si>
  <si>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</si>
  <si>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</si>
  <si>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</si>
  <si>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</si>
  <si>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</si>
  <si>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</si>
  <si>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</si>
  <si>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</si>
  <si>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</si>
  <si>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</si>
  <si>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Основное мероприятие "Праздничное оформление города"</t>
  </si>
  <si>
    <t>11 3 05 00000</t>
  </si>
  <si>
    <t>11 3 05 00050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</si>
  <si>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</si>
  <si>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</si>
  <si>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</si>
  <si>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</si>
  <si>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</si>
  <si>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</si>
  <si>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</si>
  <si>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</si>
  <si>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</si>
  <si>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</si>
  <si>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</si>
  <si>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</si>
  <si>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</si>
  <si>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 xml:space="preserve">Софинансирование расходов по организации и осуществлению мероприятий по работе с детьми и молодежью в части расходов на повышение оплаты труда работников муниципальных учреждений Московской области по работе с молодежью                                                                                                                                                     </t>
  </si>
  <si>
    <t>02 3 01 60570</t>
  </si>
  <si>
    <t>Основное мероприятие "Создание безбарьерной среды в муниципальных учреждениях в сфере физической культуры и спорта"</t>
  </si>
  <si>
    <t xml:space="preserve">Реализация мероприятий по созданию доступной среды жизнедеятельности инвалидов и других маломобильных групп населения в муниципальных учреждениях физической культуры и спорта в 2016году  </t>
  </si>
  <si>
    <t>04 3 03 00000</t>
  </si>
  <si>
    <t>04 3 03 50270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</si>
  <si>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</si>
  <si>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</si>
  <si>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</si>
  <si>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</si>
  <si>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</si>
  <si>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</si>
  <si>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Подпрограмма "Развитие муниципальной службы городского округа Электросталь Московской области на 2015-2019 годы"</t>
  </si>
  <si>
    <t>Проведение мероприятий для детей и молодежи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</si>
  <si>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</si>
  <si>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Подпрограмма "Благоустройство и содержание территории городского округа"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</si>
  <si>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</si>
  <si>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</si>
  <si>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</si>
  <si>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</si>
  <si>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</si>
  <si>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</si>
  <si>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</si>
  <si>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</si>
  <si>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</si>
  <si>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Подпрограмма «Трудоустройство и временная занятость подростков и молодежи»</t>
  </si>
  <si>
    <t>02 2 00 00000</t>
  </si>
  <si>
    <t>04 2 02 00000</t>
  </si>
  <si>
    <t>04 2 02 00990</t>
  </si>
  <si>
    <t>Основное мероприятие "Обеспечение деятельности  муниципальных  учреждений, осуществляющих спортивную подготовку"</t>
  </si>
  <si>
    <t>Основное мероприятие "Создание условий для повышения готовности молодежи к трудовой занятости"</t>
  </si>
  <si>
    <t>02 2 01 00000</t>
  </si>
  <si>
    <t>Расходы  на организацию временного трудоустройства несовершеннолетних в возрасте от 14 до 18 лет</t>
  </si>
  <si>
    <t>02 2 01 10060</t>
  </si>
  <si>
    <t>Подпрограмма"Обеспечивающая подпрограмма"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</si>
  <si>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</si>
  <si>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</si>
  <si>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</si>
  <si>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</si>
  <si>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</si>
  <si>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</si>
  <si>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01 3 00 00000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</si>
  <si>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</si>
  <si>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</si>
  <si>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</si>
  <si>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</si>
  <si>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04 0 00 00000</t>
  </si>
  <si>
    <t>04 2 00 00000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</si>
  <si>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</si>
  <si>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04 2 01 00000</t>
  </si>
  <si>
    <t>04 2 01 00990</t>
  </si>
  <si>
    <t>99 0 00 10530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</si>
  <si>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</si>
  <si>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</si>
  <si>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</si>
  <si>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</si>
  <si>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</si>
  <si>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</si>
  <si>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</si>
  <si>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</si>
  <si>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</si>
  <si>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</si>
  <si>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</si>
  <si>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</si>
  <si>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</si>
  <si>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</si>
  <si>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</si>
  <si>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</si>
  <si>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</si>
  <si>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</si>
  <si>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</si>
  <si>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</si>
  <si>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</si>
  <si>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</si>
  <si>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01 4 01 00990</t>
  </si>
  <si>
    <t>01 5 00 00000</t>
  </si>
  <si>
    <t>Основное мероприятие "Музейно-выставочная деятельность ".</t>
  </si>
  <si>
    <t>01 5 01 00000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</si>
  <si>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</si>
  <si>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</si>
  <si>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</si>
  <si>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</si>
  <si>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</si>
  <si>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01 5 03 00000</t>
  </si>
  <si>
    <t>01 5 03 08500</t>
  </si>
  <si>
    <t xml:space="preserve">Основное мероприятие "Обеспечение деятельности  учреждения"  </t>
  </si>
  <si>
    <t>Основное мероприятие "Проведение мероприятий экологической направленности"</t>
  </si>
  <si>
    <t>11 2 03 41000</t>
  </si>
  <si>
    <t>11 2 04 92020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</si>
  <si>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</si>
  <si>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</si>
  <si>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</si>
  <si>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</si>
  <si>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</si>
  <si>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</si>
  <si>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</si>
  <si>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</si>
  <si>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</si>
  <si>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</si>
  <si>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</si>
  <si>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</si>
  <si>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</si>
  <si>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</si>
  <si>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</si>
  <si>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</si>
  <si>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</si>
  <si>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</si>
  <si>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</si>
  <si>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</si>
  <si>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</si>
  <si>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</si>
  <si>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</si>
  <si>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</si>
  <si>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План на  2016 год</t>
  </si>
  <si>
    <t>Исполнено за 2016 год</t>
  </si>
  <si>
    <t xml:space="preserve">Расходы бюджета городского округа Электросталь Московской области за 2016 год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</si>
  <si>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</si>
  <si>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</si>
  <si>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</si>
  <si>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</si>
  <si>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Софинансирование по обеспечению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</si>
  <si>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S6060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</si>
  <si>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</si>
  <si>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</si>
  <si>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</si>
  <si>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</si>
  <si>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15 2 01 60240</t>
  </si>
  <si>
    <t>15 3 01 60240</t>
  </si>
  <si>
    <t>11 1 05 00050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</si>
  <si>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</si>
  <si>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</si>
  <si>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3 01 S6024</t>
  </si>
  <si>
    <t>15 2 01 S6024</t>
  </si>
  <si>
    <t>04 1 00 00000</t>
  </si>
  <si>
    <t xml:space="preserve">Реализация мероприятий по созданию доступной среды жизнедеятельности инвалидов и других маломобильных групп населения в муниципальных учреждениях физической культуры и спорта в 2016году за счет средств муниципального образования  </t>
  </si>
  <si>
    <t>04 3 03 L0270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</si>
  <si>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</si>
  <si>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</si>
  <si>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</si>
  <si>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</si>
  <si>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</si>
  <si>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</si>
  <si>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</si>
  <si>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</si>
  <si>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</si>
  <si>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</si>
  <si>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</si>
  <si>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</si>
  <si>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</si>
  <si>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</si>
  <si>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</si>
  <si>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99 0 00 10460</t>
  </si>
  <si>
    <t>Основное мероприятие "Управление муниципальным долгом"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</si>
  <si>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</si>
  <si>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</si>
  <si>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</si>
  <si>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</si>
  <si>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</si>
  <si>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11 1 10 00000</t>
  </si>
  <si>
    <t>11 1 10 40110</t>
  </si>
  <si>
    <t>11 1 10 00040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</si>
  <si>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</si>
  <si>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</si>
  <si>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</si>
  <si>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</si>
  <si>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</si>
  <si>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</si>
  <si>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</si>
  <si>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</si>
  <si>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</si>
  <si>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</si>
  <si>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</si>
  <si>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</si>
  <si>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</si>
  <si>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</si>
  <si>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Софинансирование расходов по проведению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</si>
  <si>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Софинансирование расходов по закупке компьютерного, серверного оборудования, программного обеспечения, оргтехники</t>
  </si>
  <si>
    <t>Софинансирование расходов по оснащению помещений многофункциональных центров предметами мебели и иными предметами бытового назначения</t>
  </si>
  <si>
    <t>06 0 02 S6013</t>
  </si>
  <si>
    <t>06 0 02 S6014</t>
  </si>
  <si>
    <t>06 0 02 S6067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</si>
  <si>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</si>
  <si>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</si>
  <si>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</si>
  <si>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</si>
  <si>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</si>
  <si>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</si>
  <si>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</si>
  <si>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</si>
  <si>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13 1 02 50200</t>
  </si>
  <si>
    <t>13 1 02 R0200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</si>
  <si>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</si>
  <si>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</si>
  <si>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11 7 01 51180</t>
  </si>
  <si>
    <t>11 7 01 09010</t>
  </si>
  <si>
    <t>09 2 01 19010</t>
  </si>
  <si>
    <t>Софинансирование реализации мероприятий государственной программы РФ "Доступная среда" на 2011-2020г.</t>
  </si>
  <si>
    <t>Софинансирование реализации мероприятий государственной программы РФ "Доступная среда" на 2011-2020г. за счет средств бюджета Московской области</t>
  </si>
  <si>
    <t>05 1 02 L0270</t>
  </si>
  <si>
    <t>05 1 02 R0270</t>
  </si>
  <si>
    <t>Судебная система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</si>
  <si>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</t>
  </si>
  <si>
    <t>99 0 00 51200</t>
  </si>
  <si>
    <t>Предоставление субсидии МУП "ПТП ГХ" на частичное  погашение кредиторской  задолженности  за потребленный газ</t>
  </si>
  <si>
    <t>Основное мероприятие "Создание и развитие системы предоставления государственных и муниципальных услуг по принципу "одного окна", в том числе на базе МФЦ предоставления государственных и муниципальных услуг"</t>
  </si>
  <si>
    <t>Проведение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</si>
  <si>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</si>
  <si>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Оснащение помещений многофункциональных центров предметами мебели и иными предметами бытового назначения</t>
  </si>
  <si>
    <t>06 0 02 60130</t>
  </si>
  <si>
    <t>06 0 02 60140</t>
  </si>
  <si>
    <t>06 0 02 60670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</si>
  <si>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</t>
  </si>
  <si>
    <t>06 0 03 60650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</si>
  <si>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</si>
  <si>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01 2 01 51440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</si>
  <si>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</si>
  <si>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</si>
  <si>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</si>
  <si>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</si>
  <si>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</si>
  <si>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</si>
  <si>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</si>
  <si>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Электросталь"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</si>
  <si>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</si>
  <si>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</si>
  <si>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</si>
  <si>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</si>
  <si>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</si>
  <si>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</si>
  <si>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</si>
  <si>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</si>
  <si>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</si>
  <si>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</si>
  <si>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09 1 00 00000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</si>
  <si>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</si>
  <si>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</si>
  <si>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</si>
  <si>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</si>
  <si>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09 1 03 00000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</si>
  <si>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</si>
  <si>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</si>
  <si>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</si>
  <si>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</si>
  <si>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Резервные фонды 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</si>
  <si>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</si>
  <si>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</si>
  <si>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</si>
  <si>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</si>
  <si>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</si>
  <si>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</si>
  <si>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</si>
  <si>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"Программа развития и поддержки предпринимательства в городском округе Электросталь Московской области на 2014-2018 годы"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</si>
  <si>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</si>
  <si>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</si>
  <si>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</si>
  <si>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</si>
  <si>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11 1 05 00000</t>
  </si>
  <si>
    <t>11 1 05 40030</t>
  </si>
  <si>
    <t>11 2 00 00000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</si>
  <si>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</si>
  <si>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</si>
  <si>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</si>
  <si>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</si>
  <si>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</si>
  <si>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</si>
  <si>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</si>
  <si>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</si>
  <si>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Программа "Повышение безопасности дорожного движения  в 2014-2018 годах в городском округе Электросталь Московской области "</t>
  </si>
  <si>
    <t xml:space="preserve">Основное мероприятие "Мероприятия, направленные на снижение смертности от дорожно-транспортных происшествий на улицах городского округа Электросталь"
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</si>
  <si>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</si>
  <si>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</si>
  <si>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</si>
  <si>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</si>
  <si>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</si>
  <si>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</si>
  <si>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</si>
  <si>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</si>
  <si>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</si>
  <si>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</si>
  <si>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</si>
  <si>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</si>
  <si>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</si>
  <si>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</si>
  <si>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</si>
  <si>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12 0 00 00000</t>
  </si>
  <si>
    <t>12 3 00 00000</t>
  </si>
  <si>
    <t>12 3 01 00000</t>
  </si>
  <si>
    <t>12 3 01 04000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</si>
  <si>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</si>
  <si>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</si>
  <si>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12 1 00 00000</t>
  </si>
  <si>
    <t>Основное мероприятие "Обеспечение рационального использования имущественного комплекса"</t>
  </si>
  <si>
    <t>12 1 01 00000</t>
  </si>
  <si>
    <t>12 1 01 90020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</si>
  <si>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</si>
  <si>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</si>
  <si>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</si>
  <si>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</si>
  <si>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</si>
  <si>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</si>
  <si>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 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</si>
  <si>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12 3 02 00000</t>
  </si>
  <si>
    <t>12 3 02 92030</t>
  </si>
  <si>
    <t>Основное мероприятие"Совершенствование профессионального развития муниципальных служащих"</t>
  </si>
  <si>
    <t>12 3 02 18010</t>
  </si>
  <si>
    <t>Основное мероприятие  "Реализация полномочий в сфере похоронного дела"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</si>
  <si>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</si>
  <si>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Создание условий для выполнения государственных полномочий, связанных с осуществлением деятельеости в области земельно-имущественных отношений г.о.Электросталь МО</t>
  </si>
  <si>
    <t>12 3 03 00000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</si>
  <si>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</si>
  <si>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>12 3 03 60700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</si>
  <si>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</si>
  <si>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12 3 03 60740</t>
  </si>
  <si>
    <t>Основное мероприятие "Реализация мероприятий, направленных на развитие систем коммунальной инфраструктуры</t>
  </si>
  <si>
    <r>
      <t>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</si>
  <si>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>05 3 01 60440</t>
  </si>
  <si>
    <t>05 3 01 S6044</t>
  </si>
  <si>
    <t>Софинансирование расходов на повышение заработной платы работникам муниципальных учреждений Московской области в сферах образования,культуры,физической культуры и спорта</t>
  </si>
  <si>
    <t>Софинансирование расходов на повышение заработной платы работникам муниципальных учреждений Московской области в сферах образования,культуры,физической культуры и спорта за счет средств бюджета муниципального образования</t>
  </si>
  <si>
    <t xml:space="preserve">Софинансирование расходов на повышение заработной платы работникам муниципальных учреждений Московской области  в сферах образования,культуры, физической культуры и спорта </t>
  </si>
  <si>
    <t>01 3 01 60440</t>
  </si>
  <si>
    <t xml:space="preserve">Основное мероприятие"Приобретение в муниципальную собственность жилых помещений детей-сирот, детей, оставшихся без попечения родителей, лицам из их числа </t>
  </si>
  <si>
    <t>Программа "Развитие и функционирование дорожного комплекса в  городском округе Электросталь Московской области 2015-2019"</t>
  </si>
  <si>
    <t>Муниципальная программа "Безопасность городского округа Электросталь Московской области"</t>
  </si>
  <si>
    <t>Подпрограмма "Создание условий для устойчевого социально-экономического развития городского округа Электросталь"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</si>
  <si>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</si>
  <si>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Субсидия на капвложения в объекты дошкольного образования, в целях ликвидации очередности д/с (по ул. Западная, д. 14А, на 100 мест)</t>
  </si>
  <si>
    <t>Софинансирование на капвложения в объекты дошкольного образования, в целях ликвидации очередности д/с (по ул. Западная, д. 14А, на 100 мест)</t>
  </si>
  <si>
    <t>Дополнительные мероприятия по развитию жилищно-коммунального хозяйства и социально культурной сферы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</si>
  <si>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</si>
  <si>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</si>
  <si>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</si>
  <si>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</si>
  <si>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</si>
  <si>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</si>
  <si>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</si>
  <si>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Субсидии юридическим лицам (кроме некоммерческих организаций), индивидуальным предпринимателям,физическим лицам</t>
  </si>
  <si>
    <t>12 3 02 00050</t>
  </si>
  <si>
    <t>Муниципальная  программа" Жилище" на 2015-2019 годы</t>
  </si>
  <si>
    <t>13 0 00 00000</t>
  </si>
  <si>
    <t>13 3 00 00000</t>
  </si>
  <si>
    <t>13 3 01 00000</t>
  </si>
  <si>
    <t>Обеспечение современными аппаратно-программными комплексами общеобразовательных организаций в Московской области</t>
  </si>
  <si>
    <t>05 2 03 62490</t>
  </si>
  <si>
    <t>05 2 03 S6249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</si>
  <si>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</si>
  <si>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</si>
  <si>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</si>
  <si>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12 3 02 00990</t>
  </si>
  <si>
    <t>05 2 01 00990</t>
  </si>
  <si>
    <t>99 0 00 07000</t>
  </si>
  <si>
    <t>06 0 00 00000</t>
  </si>
  <si>
    <t>Основное мероприятие "Обеспечение деятельности МФЦ"</t>
  </si>
  <si>
    <t>06 0 03 00000</t>
  </si>
  <si>
    <t>06 0 03 00990</t>
  </si>
  <si>
    <t>11 3 00 00000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</si>
  <si>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</si>
  <si>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</si>
  <si>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</si>
  <si>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</si>
  <si>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11 3 03 00000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</si>
  <si>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</si>
  <si>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</si>
  <si>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</si>
  <si>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</si>
  <si>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</si>
  <si>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</si>
  <si>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Электросталь"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</si>
  <si>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</si>
  <si>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</si>
  <si>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</si>
  <si>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</si>
  <si>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</si>
  <si>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</si>
  <si>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</si>
  <si>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</si>
  <si>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Приложение №2
к решению Совета депутатов 
городского округа Электросталь Московской области
от 31.05.2017 № 170/33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</si>
</sst>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11"/>
      <name val="Calibri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5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3" fillId="27" borderId="0" xfId="0" applyNumberFormat="1" applyFont="1" applyFill="1" applyBorder="1" applyAlignment="1" applyProtection="1">
      <alignment vertical="top" wrapText="1"/>
      <protection hidden="1" locked="0"/>
    </xf>
    <xf numFmtId="0" fontId="3" fillId="27" borderId="0" xfId="0" applyNumberFormat="1" applyFont="1" applyFill="1" applyBorder="1" applyAlignment="1" applyProtection="1">
      <alignment horizontal="left" wrapText="1"/>
      <protection hidden="1" locked="0"/>
    </xf>
    <xf numFmtId="0" fontId="3" fillId="27" borderId="0" xfId="0" applyNumberFormat="1" applyFont="1" applyFill="1" applyBorder="1" applyAlignment="1" applyProtection="1">
      <alignment wrapText="1"/>
      <protection hidden="1" locked="0"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33" borderId="0" xfId="0" applyFont="1" applyFill="1" applyAlignment="1">
      <alignment wrapText="1"/>
    </xf>
    <xf numFmtId="49" fontId="9" fillId="27" borderId="0" xfId="0" applyNumberFormat="1" applyFont="1" applyFill="1" applyBorder="1" applyAlignment="1" applyProtection="1">
      <alignment vertical="top" wrapText="1"/>
      <protection hidden="1" locked="0"/>
    </xf>
    <xf numFmtId="49" fontId="17" fillId="27" borderId="0" xfId="0" applyNumberFormat="1" applyFont="1" applyFill="1" applyBorder="1" applyAlignment="1" applyProtection="1">
      <alignment vertical="top" wrapText="1"/>
      <protection hidden="1" locked="0"/>
    </xf>
    <xf numFmtId="49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172" fontId="16" fillId="0" borderId="0" xfId="0" applyNumberFormat="1" applyFont="1" applyAlignment="1">
      <alignment/>
    </xf>
    <xf numFmtId="0" fontId="16" fillId="27" borderId="0" xfId="0" applyNumberFormat="1" applyFont="1" applyFill="1" applyBorder="1" applyAlignment="1" applyProtection="1">
      <alignment vertical="top" wrapText="1"/>
      <protection hidden="1" locked="0"/>
    </xf>
    <xf numFmtId="0" fontId="19" fillId="27" borderId="0" xfId="0" applyNumberFormat="1" applyFont="1" applyFill="1" applyBorder="1" applyAlignment="1" applyProtection="1">
      <alignment vertical="top" wrapText="1"/>
      <protection hidden="1" locked="0"/>
    </xf>
    <xf numFmtId="49" fontId="7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11" fillId="33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11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1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80" fontId="7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11" fillId="33" borderId="12" xfId="0" applyNumberFormat="1" applyFont="1" applyFill="1" applyBorder="1" applyAlignment="1" applyProtection="1">
      <alignment horizontal="center" wrapText="1"/>
      <protection hidden="1" locked="0"/>
    </xf>
    <xf numFmtId="49" fontId="11" fillId="33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0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3" xfId="0" applyNumberFormat="1" applyFont="1" applyFill="1" applyBorder="1" applyAlignment="1">
      <alignment wrapText="1"/>
    </xf>
    <xf numFmtId="49" fontId="7" fillId="33" borderId="15" xfId="0" applyNumberFormat="1" applyFont="1" applyFill="1" applyBorder="1" applyAlignment="1" applyProtection="1">
      <alignment horizontal="left" vertical="top" wrapText="1"/>
      <protection hidden="1" locked="0"/>
    </xf>
    <xf numFmtId="0" fontId="11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3" borderId="17" xfId="0" applyNumberFormat="1" applyFont="1" applyFill="1" applyBorder="1" applyAlignment="1" applyProtection="1">
      <alignment horizontal="left" vertical="top" wrapText="1"/>
      <protection hidden="1" locked="0"/>
    </xf>
    <xf numFmtId="0" fontId="7" fillId="33" borderId="14" xfId="0" applyNumberFormat="1" applyFont="1" applyFill="1" applyBorder="1" applyAlignment="1">
      <alignment wrapText="1"/>
    </xf>
    <xf numFmtId="49" fontId="7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4" xfId="0" applyNumberFormat="1" applyFont="1" applyFill="1" applyBorder="1" applyAlignment="1" applyProtection="1">
      <alignment horizontal="center" vertical="top" wrapText="1"/>
      <protection hidden="1" locked="0"/>
    </xf>
    <xf numFmtId="0" fontId="7" fillId="33" borderId="13" xfId="0" applyFont="1" applyFill="1" applyBorder="1" applyAlignment="1">
      <alignment/>
    </xf>
    <xf numFmtId="49" fontId="3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1" fillId="33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16" fillId="33" borderId="13" xfId="0" applyFont="1" applyFill="1" applyBorder="1" applyAlignment="1">
      <alignment/>
    </xf>
    <xf numFmtId="0" fontId="7" fillId="33" borderId="13" xfId="0" applyFont="1" applyFill="1" applyBorder="1" applyAlignment="1">
      <alignment horizontal="left" vertical="top" wrapText="1"/>
    </xf>
    <xf numFmtId="0" fontId="11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3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21" xfId="0" applyNumberFormat="1" applyFont="1" applyFill="1" applyBorder="1" applyAlignment="1" applyProtection="1">
      <alignment horizontal="center" vertical="top" wrapText="1"/>
      <protection hidden="1" locked="0"/>
    </xf>
    <xf numFmtId="49" fontId="11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3" borderId="14" xfId="0" applyNumberFormat="1" applyFont="1" applyFill="1" applyBorder="1" applyAlignment="1" applyProtection="1">
      <alignment horizontal="left" vertical="top" wrapText="1"/>
      <protection hidden="1" locked="0"/>
    </xf>
    <xf numFmtId="49" fontId="10" fillId="33" borderId="17" xfId="0" applyNumberFormat="1" applyFont="1" applyFill="1" applyBorder="1" applyAlignment="1" applyProtection="1">
      <alignment horizontal="left" vertical="top" wrapText="1"/>
      <protection hidden="1" locked="0"/>
    </xf>
    <xf numFmtId="0" fontId="7" fillId="33" borderId="13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justify"/>
    </xf>
    <xf numFmtId="49" fontId="7" fillId="33" borderId="16" xfId="0" applyNumberFormat="1" applyFont="1" applyFill="1" applyBorder="1" applyAlignment="1" applyProtection="1">
      <alignment horizontal="left" vertical="top" wrapText="1"/>
      <protection hidden="1" locked="0"/>
    </xf>
    <xf numFmtId="3" fontId="11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3" xfId="0" applyFont="1" applyFill="1" applyBorder="1" applyAlignment="1">
      <alignment vertical="top" wrapText="1"/>
    </xf>
    <xf numFmtId="0" fontId="11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3" xfId="0" applyFont="1" applyFill="1" applyBorder="1" applyAlignment="1">
      <alignment wrapText="1"/>
    </xf>
    <xf numFmtId="0" fontId="11" fillId="33" borderId="11" xfId="0" applyNumberFormat="1" applyFont="1" applyFill="1" applyBorder="1" applyAlignment="1" applyProtection="1">
      <alignment horizontal="center" wrapText="1"/>
      <protection hidden="1" locked="0"/>
    </xf>
    <xf numFmtId="172" fontId="11" fillId="33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7" fillId="33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vertical="center" wrapText="1"/>
      <protection hidden="1" locked="0"/>
    </xf>
    <xf numFmtId="49" fontId="11" fillId="33" borderId="12" xfId="0" applyNumberFormat="1" applyFont="1" applyFill="1" applyBorder="1" applyAlignment="1" applyProtection="1">
      <alignment vertical="center" wrapText="1"/>
      <protection hidden="1" locked="0"/>
    </xf>
    <xf numFmtId="49" fontId="7" fillId="33" borderId="12" xfId="0" applyNumberFormat="1" applyFont="1" applyFill="1" applyBorder="1" applyAlignment="1" applyProtection="1">
      <alignment vertical="top" wrapText="1"/>
      <protection hidden="1" locked="0"/>
    </xf>
    <xf numFmtId="0" fontId="11" fillId="33" borderId="12" xfId="0" applyNumberFormat="1" applyFont="1" applyFill="1" applyBorder="1" applyAlignment="1" applyProtection="1">
      <alignment wrapText="1"/>
      <protection hidden="1" locked="0"/>
    </xf>
    <xf numFmtId="49" fontId="11" fillId="33" borderId="23" xfId="0" applyNumberFormat="1" applyFont="1" applyFill="1" applyBorder="1" applyAlignment="1" applyProtection="1">
      <alignment horizontal="left" vertical="center" wrapText="1"/>
      <protection hidden="1" locked="0"/>
    </xf>
    <xf numFmtId="49" fontId="11" fillId="33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10" fillId="33" borderId="24" xfId="0" applyNumberFormat="1" applyFont="1" applyFill="1" applyBorder="1" applyAlignment="1" applyProtection="1">
      <alignment horizontal="left" vertical="top" wrapText="1"/>
      <protection hidden="1" locked="0"/>
    </xf>
    <xf numFmtId="49" fontId="11" fillId="33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17" xfId="0" applyNumberFormat="1" applyFont="1" applyFill="1" applyBorder="1" applyAlignment="1" applyProtection="1">
      <alignment horizontal="center" wrapText="1"/>
      <protection hidden="1" locked="0"/>
    </xf>
    <xf numFmtId="49" fontId="11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33" borderId="15" xfId="0" applyNumberFormat="1" applyFont="1" applyFill="1" applyBorder="1" applyAlignment="1" applyProtection="1">
      <alignment horizontal="center" wrapText="1"/>
      <protection hidden="1" locked="0"/>
    </xf>
    <xf numFmtId="0" fontId="11" fillId="33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13" xfId="0" applyNumberFormat="1" applyFont="1" applyFill="1" applyBorder="1" applyAlignment="1" applyProtection="1">
      <alignment horizontal="center" wrapText="1"/>
      <protection hidden="1" locked="0"/>
    </xf>
    <xf numFmtId="180" fontId="7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wrapText="1"/>
      <protection hidden="1" locked="0"/>
    </xf>
    <xf numFmtId="0" fontId="7" fillId="33" borderId="13" xfId="0" applyFont="1" applyFill="1" applyBorder="1" applyAlignment="1">
      <alignment horizontal="justify" vertical="top" wrapText="1"/>
    </xf>
    <xf numFmtId="0" fontId="11" fillId="33" borderId="13" xfId="0" applyNumberFormat="1" applyFont="1" applyFill="1" applyBorder="1" applyAlignment="1" applyProtection="1">
      <alignment horizontal="left" wrapText="1"/>
      <protection hidden="1" locked="0"/>
    </xf>
    <xf numFmtId="172" fontId="10" fillId="33" borderId="12" xfId="0" applyNumberFormat="1" applyFont="1" applyFill="1" applyBorder="1" applyAlignment="1" applyProtection="1">
      <alignment horizontal="right" vertical="top" wrapText="1"/>
      <protection hidden="1" locked="0"/>
    </xf>
    <xf numFmtId="172" fontId="11" fillId="33" borderId="23" xfId="0" applyNumberFormat="1" applyFont="1" applyFill="1" applyBorder="1" applyAlignment="1" applyProtection="1">
      <alignment horizontal="right" vertical="center" wrapText="1"/>
      <protection hidden="1" locked="0"/>
    </xf>
    <xf numFmtId="172" fontId="11" fillId="33" borderId="14" xfId="0" applyNumberFormat="1" applyFont="1" applyFill="1" applyBorder="1" applyAlignment="1" applyProtection="1">
      <alignment horizontal="right" vertical="center" wrapText="1"/>
      <protection hidden="1" locked="0"/>
    </xf>
    <xf numFmtId="172" fontId="10" fillId="33" borderId="17" xfId="0" applyNumberFormat="1" applyFont="1" applyFill="1" applyBorder="1" applyAlignment="1" applyProtection="1">
      <alignment horizontal="right" vertical="top" wrapText="1"/>
      <protection hidden="1" locked="0"/>
    </xf>
    <xf numFmtId="172" fontId="11" fillId="33" borderId="13" xfId="0" applyNumberFormat="1" applyFont="1" applyFill="1" applyBorder="1" applyAlignment="1" applyProtection="1">
      <alignment horizontal="right" vertical="top" wrapText="1"/>
      <protection hidden="1" locked="0"/>
    </xf>
    <xf numFmtId="172" fontId="10" fillId="33" borderId="25" xfId="0" applyNumberFormat="1" applyFont="1" applyFill="1" applyBorder="1" applyAlignment="1" applyProtection="1">
      <alignment horizontal="right" vertical="top" wrapText="1"/>
      <protection hidden="1" locked="0"/>
    </xf>
    <xf numFmtId="172" fontId="9" fillId="33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2" fontId="2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172" fontId="11" fillId="33" borderId="19" xfId="0" applyNumberFormat="1" applyFont="1" applyFill="1" applyBorder="1" applyAlignment="1" applyProtection="1">
      <alignment horizontal="right" vertical="center" wrapText="1"/>
      <protection hidden="1" locked="0"/>
    </xf>
    <xf numFmtId="172" fontId="11" fillId="33" borderId="26" xfId="0" applyNumberFormat="1" applyFont="1" applyFill="1" applyBorder="1" applyAlignment="1" applyProtection="1">
      <alignment horizontal="right" vertical="center" wrapText="1"/>
      <protection hidden="1" locked="0"/>
    </xf>
    <xf numFmtId="172" fontId="11" fillId="33" borderId="27" xfId="0" applyNumberFormat="1" applyFont="1" applyFill="1" applyBorder="1" applyAlignment="1" applyProtection="1">
      <alignment horizontal="right" vertical="center" wrapText="1"/>
      <protection hidden="1" locked="0"/>
    </xf>
    <xf numFmtId="172" fontId="10" fillId="33" borderId="18" xfId="0" applyNumberFormat="1" applyFont="1" applyFill="1" applyBorder="1" applyAlignment="1" applyProtection="1">
      <alignment horizontal="right" vertical="top" wrapText="1"/>
      <protection hidden="1" locked="0"/>
    </xf>
    <xf numFmtId="172" fontId="10" fillId="33" borderId="11" xfId="0" applyNumberFormat="1" applyFont="1" applyFill="1" applyBorder="1" applyAlignment="1" applyProtection="1">
      <alignment horizontal="right" vertical="top" wrapText="1"/>
      <protection hidden="1" locked="0"/>
    </xf>
    <xf numFmtId="172" fontId="11" fillId="33" borderId="19" xfId="0" applyNumberFormat="1" applyFont="1" applyFill="1" applyBorder="1" applyAlignment="1" applyProtection="1">
      <alignment horizontal="right" vertical="top" wrapText="1"/>
      <protection hidden="1" locked="0"/>
    </xf>
    <xf numFmtId="172" fontId="10" fillId="33" borderId="28" xfId="0" applyNumberFormat="1" applyFont="1" applyFill="1" applyBorder="1" applyAlignment="1" applyProtection="1">
      <alignment horizontal="right" vertical="top" wrapText="1"/>
      <protection hidden="1" locked="0"/>
    </xf>
    <xf numFmtId="172" fontId="9" fillId="33" borderId="19" xfId="0" applyNumberFormat="1" applyFont="1" applyFill="1" applyBorder="1" applyAlignment="1" applyProtection="1">
      <alignment horizontal="right" vertical="center" wrapText="1"/>
      <protection hidden="1" locked="0"/>
    </xf>
    <xf numFmtId="172" fontId="10" fillId="33" borderId="15" xfId="0" applyNumberFormat="1" applyFont="1" applyFill="1" applyBorder="1" applyAlignment="1" applyProtection="1">
      <alignment horizontal="right" vertical="top" wrapText="1"/>
      <protection hidden="1" locked="0"/>
    </xf>
    <xf numFmtId="172" fontId="10" fillId="33" borderId="13" xfId="0" applyNumberFormat="1" applyFont="1" applyFill="1" applyBorder="1" applyAlignment="1" applyProtection="1">
      <alignment horizontal="right" vertical="top" wrapText="1"/>
      <protection hidden="1" locked="0"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37" fillId="27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7"/>
  <sheetViews>
    <sheetView tabSelected="1" zoomScalePageLayoutView="0" workbookViewId="0" topLeftCell="A1">
      <selection activeCell="D2" sqref="D2:G2"/>
    </sheetView>
  </sheetViews>
  <sheetFormatPr defaultColWidth="9.140625" defaultRowHeight="15"/>
  <cols>
    <col min="1" max="1" width="50.8515625" style="14" customWidth="1"/>
    <col min="2" max="2" width="4.7109375" style="15" customWidth="1"/>
    <col min="3" max="3" width="4.00390625" style="13" customWidth="1"/>
    <col min="4" max="4" width="10.57421875" style="13" customWidth="1"/>
    <col min="5" max="5" width="5.421875" style="13" customWidth="1"/>
    <col min="6" max="6" width="11.421875" style="13" customWidth="1"/>
    <col min="7" max="7" width="10.7109375" style="11" customWidth="1"/>
    <col min="8" max="8" width="6.7109375" style="13" customWidth="1"/>
    <col min="9" max="16384" width="9.140625" style="13" customWidth="1"/>
  </cols>
  <sheetData>
    <row r="1" spans="1:6" ht="12" customHeight="1">
      <c r="A1" s="1"/>
      <c r="B1" s="12"/>
      <c r="C1" s="12"/>
      <c r="D1" s="17"/>
      <c r="E1" s="17"/>
      <c r="F1" s="17"/>
    </row>
    <row r="2" spans="1:8" ht="64.5" customHeight="1">
      <c r="A2" s="1"/>
      <c r="B2" s="18"/>
      <c r="C2" s="18"/>
      <c r="D2" s="110" t="s">
        <v>829</v>
      </c>
      <c r="E2" s="110"/>
      <c r="F2" s="110"/>
      <c r="G2" s="110"/>
      <c r="H2" s="18"/>
    </row>
    <row r="3" spans="1:8" ht="14.25" customHeight="1">
      <c r="A3" s="2"/>
      <c r="B3" s="18"/>
      <c r="C3" s="18"/>
      <c r="D3" s="18"/>
      <c r="E3" s="18"/>
      <c r="F3" s="18"/>
      <c r="G3" s="18"/>
      <c r="H3" s="18"/>
    </row>
    <row r="4" spans="1:6" ht="12" customHeight="1">
      <c r="A4" s="2"/>
      <c r="B4" s="3"/>
      <c r="C4" s="2"/>
      <c r="D4" s="2"/>
      <c r="E4" s="2"/>
      <c r="F4" s="2"/>
    </row>
    <row r="5" spans="1:7" ht="48" customHeight="1">
      <c r="A5" s="108" t="s">
        <v>568</v>
      </c>
      <c r="B5" s="108"/>
      <c r="C5" s="108"/>
      <c r="D5" s="108"/>
      <c r="E5" s="108"/>
      <c r="F5" s="108"/>
      <c r="G5" s="108"/>
    </row>
    <row r="6" spans="1:6" ht="3" customHeight="1">
      <c r="A6" s="4"/>
      <c r="B6" s="5"/>
      <c r="C6" s="5"/>
      <c r="D6" s="5"/>
      <c r="E6" s="5"/>
      <c r="F6" s="5"/>
    </row>
    <row r="7" spans="1:7" ht="13.5" customHeight="1">
      <c r="A7" s="2"/>
      <c r="B7" s="3"/>
      <c r="C7" s="2"/>
      <c r="D7" s="2"/>
      <c r="E7" s="2"/>
      <c r="F7" s="2"/>
      <c r="G7" s="2" t="s">
        <v>624</v>
      </c>
    </row>
    <row r="8" spans="1:8" ht="39.75" customHeight="1">
      <c r="A8" s="95" t="s">
        <v>205</v>
      </c>
      <c r="B8" s="96" t="s">
        <v>202</v>
      </c>
      <c r="C8" s="96" t="s">
        <v>203</v>
      </c>
      <c r="D8" s="96" t="s">
        <v>782</v>
      </c>
      <c r="E8" s="96" t="s">
        <v>204</v>
      </c>
      <c r="F8" s="97" t="s">
        <v>566</v>
      </c>
      <c r="G8" s="97" t="s">
        <v>567</v>
      </c>
      <c r="H8" s="97" t="s">
        <v>296</v>
      </c>
    </row>
    <row r="9" spans="1:8" ht="17.25" customHeight="1">
      <c r="A9" s="29" t="s">
        <v>170</v>
      </c>
      <c r="B9" s="30" t="s">
        <v>206</v>
      </c>
      <c r="C9" s="30"/>
      <c r="D9" s="30"/>
      <c r="E9" s="30"/>
      <c r="F9" s="88">
        <f>F10+F16+F22+F90+F94+F114+F118</f>
        <v>433785.7</v>
      </c>
      <c r="G9" s="88">
        <f>G10+G16+G22+G90+G94+G114+G118</f>
        <v>421783.19999999995</v>
      </c>
      <c r="H9" s="106">
        <f>G9/F9*100</f>
        <v>97.23308075854044</v>
      </c>
    </row>
    <row r="10" spans="1:8" ht="24.75" customHeight="1">
      <c r="A10" s="19" t="s">
        <v>191</v>
      </c>
      <c r="B10" s="20" t="s">
        <v>206</v>
      </c>
      <c r="C10" s="21" t="s">
        <v>207</v>
      </c>
      <c r="D10" s="22"/>
      <c r="E10" s="23"/>
      <c r="F10" s="67">
        <f aca="true" t="shared" si="0" ref="F10:G14">F11</f>
        <v>1943.8</v>
      </c>
      <c r="G10" s="98">
        <f t="shared" si="0"/>
        <v>1897.6</v>
      </c>
      <c r="H10" s="67">
        <f aca="true" t="shared" si="1" ref="H10:H73">G10/F10*100</f>
        <v>97.62321226463627</v>
      </c>
    </row>
    <row r="11" spans="1:8" ht="36" customHeight="1">
      <c r="A11" s="19" t="s">
        <v>449</v>
      </c>
      <c r="B11" s="20"/>
      <c r="C11" s="21"/>
      <c r="D11" s="22" t="s">
        <v>128</v>
      </c>
      <c r="E11" s="23"/>
      <c r="F11" s="67">
        <f t="shared" si="0"/>
        <v>1943.8</v>
      </c>
      <c r="G11" s="98">
        <f t="shared" si="0"/>
        <v>1897.6</v>
      </c>
      <c r="H11" s="67">
        <f t="shared" si="1"/>
        <v>97.62321226463627</v>
      </c>
    </row>
    <row r="12" spans="1:8" ht="16.5" customHeight="1">
      <c r="A12" s="19" t="s">
        <v>487</v>
      </c>
      <c r="B12" s="20"/>
      <c r="C12" s="21"/>
      <c r="D12" s="22" t="s">
        <v>63</v>
      </c>
      <c r="E12" s="23"/>
      <c r="F12" s="67">
        <f t="shared" si="0"/>
        <v>1943.8</v>
      </c>
      <c r="G12" s="98">
        <f t="shared" si="0"/>
        <v>1897.6</v>
      </c>
      <c r="H12" s="67">
        <f t="shared" si="1"/>
        <v>97.62321226463627</v>
      </c>
    </row>
    <row r="13" spans="1:8" ht="25.5" customHeight="1">
      <c r="A13" s="19" t="s">
        <v>64</v>
      </c>
      <c r="B13" s="20"/>
      <c r="C13" s="21"/>
      <c r="D13" s="22" t="s">
        <v>65</v>
      </c>
      <c r="E13" s="23"/>
      <c r="F13" s="67">
        <f t="shared" si="0"/>
        <v>1943.8</v>
      </c>
      <c r="G13" s="98">
        <f t="shared" si="0"/>
        <v>1897.6</v>
      </c>
      <c r="H13" s="67">
        <f t="shared" si="1"/>
        <v>97.62321226463627</v>
      </c>
    </row>
    <row r="14" spans="1:8" ht="16.5" customHeight="1">
      <c r="A14" s="19" t="s">
        <v>171</v>
      </c>
      <c r="B14" s="20"/>
      <c r="C14" s="21"/>
      <c r="D14" s="22" t="s">
        <v>66</v>
      </c>
      <c r="E14" s="23"/>
      <c r="F14" s="67">
        <f t="shared" si="0"/>
        <v>1943.8</v>
      </c>
      <c r="G14" s="98">
        <f t="shared" si="0"/>
        <v>1897.6</v>
      </c>
      <c r="H14" s="67">
        <f t="shared" si="1"/>
        <v>97.62321226463627</v>
      </c>
    </row>
    <row r="15" spans="1:8" ht="15.75" customHeight="1">
      <c r="A15" s="19" t="s">
        <v>405</v>
      </c>
      <c r="B15" s="20"/>
      <c r="C15" s="21"/>
      <c r="D15" s="22"/>
      <c r="E15" s="23" t="s">
        <v>422</v>
      </c>
      <c r="F15" s="67">
        <v>1943.8</v>
      </c>
      <c r="G15" s="98">
        <v>1897.6</v>
      </c>
      <c r="H15" s="67">
        <f t="shared" si="1"/>
        <v>97.62321226463627</v>
      </c>
    </row>
    <row r="16" spans="1:8" ht="36" customHeight="1">
      <c r="A16" s="19" t="s">
        <v>393</v>
      </c>
      <c r="B16" s="20" t="s">
        <v>206</v>
      </c>
      <c r="C16" s="21" t="s">
        <v>208</v>
      </c>
      <c r="D16" s="22"/>
      <c r="E16" s="23"/>
      <c r="F16" s="67">
        <f>F17</f>
        <v>3096.1</v>
      </c>
      <c r="G16" s="98">
        <f>G17</f>
        <v>2755.3</v>
      </c>
      <c r="H16" s="67">
        <f t="shared" si="1"/>
        <v>88.99260359807501</v>
      </c>
    </row>
    <row r="17" spans="1:8" ht="23.25" customHeight="1">
      <c r="A17" s="19" t="s">
        <v>243</v>
      </c>
      <c r="B17" s="20"/>
      <c r="C17" s="21"/>
      <c r="D17" s="22" t="s">
        <v>469</v>
      </c>
      <c r="E17" s="23"/>
      <c r="F17" s="67">
        <f>F18</f>
        <v>3096.1</v>
      </c>
      <c r="G17" s="98">
        <f>G18</f>
        <v>2755.3</v>
      </c>
      <c r="H17" s="67">
        <f t="shared" si="1"/>
        <v>88.99260359807501</v>
      </c>
    </row>
    <row r="18" spans="1:8" ht="13.5" customHeight="1">
      <c r="A18" s="19" t="s">
        <v>172</v>
      </c>
      <c r="B18" s="20"/>
      <c r="C18" s="21"/>
      <c r="D18" s="22" t="s">
        <v>470</v>
      </c>
      <c r="E18" s="23"/>
      <c r="F18" s="67">
        <f>F19+F20+F21</f>
        <v>3096.1</v>
      </c>
      <c r="G18" s="98">
        <f>G19+G20+G21</f>
        <v>2755.3</v>
      </c>
      <c r="H18" s="67">
        <f t="shared" si="1"/>
        <v>88.99260359807501</v>
      </c>
    </row>
    <row r="19" spans="1:8" ht="16.5" customHeight="1">
      <c r="A19" s="19" t="s">
        <v>405</v>
      </c>
      <c r="B19" s="20"/>
      <c r="C19" s="21"/>
      <c r="D19" s="22"/>
      <c r="E19" s="23">
        <v>120</v>
      </c>
      <c r="F19" s="67">
        <v>2399.2</v>
      </c>
      <c r="G19" s="98">
        <v>2077.8</v>
      </c>
      <c r="H19" s="67">
        <f t="shared" si="1"/>
        <v>86.60386795598535</v>
      </c>
    </row>
    <row r="20" spans="1:8" ht="23.25" customHeight="1">
      <c r="A20" s="19" t="s">
        <v>406</v>
      </c>
      <c r="B20" s="20"/>
      <c r="C20" s="21"/>
      <c r="D20" s="22"/>
      <c r="E20" s="23">
        <v>240</v>
      </c>
      <c r="F20" s="67">
        <v>692.6</v>
      </c>
      <c r="G20" s="98">
        <v>674.2</v>
      </c>
      <c r="H20" s="67">
        <f t="shared" si="1"/>
        <v>97.3433439214554</v>
      </c>
    </row>
    <row r="21" spans="1:8" ht="15.75" customHeight="1">
      <c r="A21" s="19" t="s">
        <v>407</v>
      </c>
      <c r="B21" s="20"/>
      <c r="C21" s="21"/>
      <c r="D21" s="22"/>
      <c r="E21" s="23">
        <v>850</v>
      </c>
      <c r="F21" s="67">
        <v>4.3</v>
      </c>
      <c r="G21" s="98">
        <v>3.3</v>
      </c>
      <c r="H21" s="67">
        <f t="shared" si="1"/>
        <v>76.74418604651163</v>
      </c>
    </row>
    <row r="22" spans="1:8" ht="36" customHeight="1">
      <c r="A22" s="19" t="s">
        <v>197</v>
      </c>
      <c r="B22" s="20" t="s">
        <v>206</v>
      </c>
      <c r="C22" s="21" t="s">
        <v>209</v>
      </c>
      <c r="D22" s="22"/>
      <c r="E22" s="23"/>
      <c r="F22" s="67">
        <f>F23+F29+F34+F38+F77+F82+F87</f>
        <v>141531.2</v>
      </c>
      <c r="G22" s="98">
        <f>G23+G29+G34+G38+G77+G82+G87</f>
        <v>137259.69999999998</v>
      </c>
      <c r="H22" s="67">
        <f t="shared" si="1"/>
        <v>96.98193755157871</v>
      </c>
    </row>
    <row r="23" spans="1:8" ht="24" customHeight="1">
      <c r="A23" s="19" t="s">
        <v>441</v>
      </c>
      <c r="B23" s="20"/>
      <c r="C23" s="21"/>
      <c r="D23" s="22" t="s">
        <v>639</v>
      </c>
      <c r="E23" s="23"/>
      <c r="F23" s="67">
        <f aca="true" t="shared" si="2" ref="F23:G25">F24</f>
        <v>5077</v>
      </c>
      <c r="G23" s="98">
        <f t="shared" si="2"/>
        <v>5063.4</v>
      </c>
      <c r="H23" s="67">
        <f t="shared" si="1"/>
        <v>99.73212527082921</v>
      </c>
    </row>
    <row r="24" spans="1:8" ht="18" customHeight="1">
      <c r="A24" s="19" t="s">
        <v>397</v>
      </c>
      <c r="B24" s="20"/>
      <c r="C24" s="21"/>
      <c r="D24" s="22" t="s">
        <v>798</v>
      </c>
      <c r="E24" s="23"/>
      <c r="F24" s="67">
        <f t="shared" si="2"/>
        <v>5077</v>
      </c>
      <c r="G24" s="98">
        <f t="shared" si="2"/>
        <v>5063.4</v>
      </c>
      <c r="H24" s="67">
        <f t="shared" si="1"/>
        <v>99.73212527082921</v>
      </c>
    </row>
    <row r="25" spans="1:8" ht="26.25" customHeight="1">
      <c r="A25" s="19" t="s">
        <v>799</v>
      </c>
      <c r="B25" s="31"/>
      <c r="C25" s="28"/>
      <c r="D25" s="22" t="s">
        <v>800</v>
      </c>
      <c r="E25" s="23"/>
      <c r="F25" s="67">
        <f t="shared" si="2"/>
        <v>5077</v>
      </c>
      <c r="G25" s="98">
        <f t="shared" si="2"/>
        <v>5063.4</v>
      </c>
      <c r="H25" s="67">
        <f t="shared" si="1"/>
        <v>99.73212527082921</v>
      </c>
    </row>
    <row r="26" spans="1:8" ht="38.25" customHeight="1">
      <c r="A26" s="19" t="s">
        <v>88</v>
      </c>
      <c r="B26" s="20"/>
      <c r="C26" s="21"/>
      <c r="D26" s="22" t="s">
        <v>248</v>
      </c>
      <c r="E26" s="23"/>
      <c r="F26" s="67">
        <f>SUM(F27:F28)</f>
        <v>5077</v>
      </c>
      <c r="G26" s="98">
        <f>SUM(G27:G28)</f>
        <v>5063.4</v>
      </c>
      <c r="H26" s="67">
        <f t="shared" si="1"/>
        <v>99.73212527082921</v>
      </c>
    </row>
    <row r="27" spans="1:8" ht="18" customHeight="1">
      <c r="A27" s="19" t="s">
        <v>405</v>
      </c>
      <c r="B27" s="20"/>
      <c r="C27" s="21"/>
      <c r="D27" s="22"/>
      <c r="E27" s="23">
        <v>120</v>
      </c>
      <c r="F27" s="67">
        <v>4786.5</v>
      </c>
      <c r="G27" s="98">
        <v>4785.7</v>
      </c>
      <c r="H27" s="67">
        <f t="shared" si="1"/>
        <v>99.98328632612555</v>
      </c>
    </row>
    <row r="28" spans="1:8" ht="25.5" customHeight="1">
      <c r="A28" s="19" t="s">
        <v>424</v>
      </c>
      <c r="B28" s="20"/>
      <c r="C28" s="21"/>
      <c r="D28" s="22"/>
      <c r="E28" s="23">
        <v>240</v>
      </c>
      <c r="F28" s="67">
        <v>290.5</v>
      </c>
      <c r="G28" s="98">
        <v>277.7</v>
      </c>
      <c r="H28" s="67">
        <f t="shared" si="1"/>
        <v>95.59380378657487</v>
      </c>
    </row>
    <row r="29" spans="1:8" ht="25.5" customHeight="1">
      <c r="A29" s="19" t="s">
        <v>89</v>
      </c>
      <c r="B29" s="20"/>
      <c r="C29" s="21"/>
      <c r="D29" s="22" t="s">
        <v>90</v>
      </c>
      <c r="E29" s="23"/>
      <c r="F29" s="67">
        <f aca="true" t="shared" si="3" ref="F29:G32">F30</f>
        <v>75</v>
      </c>
      <c r="G29" s="98">
        <f t="shared" si="3"/>
        <v>48</v>
      </c>
      <c r="H29" s="67">
        <f t="shared" si="1"/>
        <v>64</v>
      </c>
    </row>
    <row r="30" spans="1:8" ht="27" customHeight="1">
      <c r="A30" s="19" t="s">
        <v>91</v>
      </c>
      <c r="B30" s="20"/>
      <c r="C30" s="21"/>
      <c r="D30" s="22" t="s">
        <v>92</v>
      </c>
      <c r="E30" s="23"/>
      <c r="F30" s="67">
        <f t="shared" si="3"/>
        <v>75</v>
      </c>
      <c r="G30" s="98">
        <f t="shared" si="3"/>
        <v>48</v>
      </c>
      <c r="H30" s="67">
        <f t="shared" si="1"/>
        <v>64</v>
      </c>
    </row>
    <row r="31" spans="1:8" ht="23.25" customHeight="1">
      <c r="A31" s="19" t="s">
        <v>93</v>
      </c>
      <c r="B31" s="20"/>
      <c r="C31" s="21"/>
      <c r="D31" s="22" t="s">
        <v>94</v>
      </c>
      <c r="E31" s="23"/>
      <c r="F31" s="67">
        <f t="shared" si="3"/>
        <v>75</v>
      </c>
      <c r="G31" s="98">
        <f t="shared" si="3"/>
        <v>48</v>
      </c>
      <c r="H31" s="67">
        <f t="shared" si="1"/>
        <v>64</v>
      </c>
    </row>
    <row r="32" spans="1:8" ht="17.25" customHeight="1">
      <c r="A32" s="19" t="s">
        <v>172</v>
      </c>
      <c r="B32" s="20"/>
      <c r="C32" s="21"/>
      <c r="D32" s="22" t="s">
        <v>95</v>
      </c>
      <c r="E32" s="23"/>
      <c r="F32" s="67">
        <f t="shared" si="3"/>
        <v>75</v>
      </c>
      <c r="G32" s="98">
        <f t="shared" si="3"/>
        <v>48</v>
      </c>
      <c r="H32" s="67">
        <f t="shared" si="1"/>
        <v>64</v>
      </c>
    </row>
    <row r="33" spans="1:8" ht="27" customHeight="1">
      <c r="A33" s="19" t="s">
        <v>424</v>
      </c>
      <c r="B33" s="20"/>
      <c r="C33" s="21"/>
      <c r="D33" s="22"/>
      <c r="E33" s="23">
        <v>240</v>
      </c>
      <c r="F33" s="67">
        <v>75</v>
      </c>
      <c r="G33" s="98">
        <v>48</v>
      </c>
      <c r="H33" s="67">
        <f t="shared" si="1"/>
        <v>64</v>
      </c>
    </row>
    <row r="34" spans="1:8" ht="27" customHeight="1">
      <c r="A34" s="19" t="s">
        <v>467</v>
      </c>
      <c r="B34" s="20"/>
      <c r="C34" s="21"/>
      <c r="D34" s="22" t="s">
        <v>146</v>
      </c>
      <c r="E34" s="23"/>
      <c r="F34" s="67">
        <f aca="true" t="shared" si="4" ref="F34:G36">F35</f>
        <v>263.5</v>
      </c>
      <c r="G34" s="98">
        <f t="shared" si="4"/>
        <v>263.5</v>
      </c>
      <c r="H34" s="67">
        <f t="shared" si="1"/>
        <v>100</v>
      </c>
    </row>
    <row r="35" spans="1:8" ht="29.25" customHeight="1">
      <c r="A35" s="19" t="s">
        <v>147</v>
      </c>
      <c r="B35" s="20"/>
      <c r="C35" s="21"/>
      <c r="D35" s="22" t="s">
        <v>148</v>
      </c>
      <c r="E35" s="23"/>
      <c r="F35" s="67">
        <f t="shared" si="4"/>
        <v>263.5</v>
      </c>
      <c r="G35" s="98">
        <f t="shared" si="4"/>
        <v>263.5</v>
      </c>
      <c r="H35" s="67">
        <f t="shared" si="1"/>
        <v>100</v>
      </c>
    </row>
    <row r="36" spans="1:8" ht="18.75" customHeight="1">
      <c r="A36" s="19" t="s">
        <v>172</v>
      </c>
      <c r="B36" s="20"/>
      <c r="C36" s="21"/>
      <c r="D36" s="22" t="s">
        <v>149</v>
      </c>
      <c r="E36" s="23"/>
      <c r="F36" s="67">
        <f t="shared" si="4"/>
        <v>263.5</v>
      </c>
      <c r="G36" s="98">
        <f t="shared" si="4"/>
        <v>263.5</v>
      </c>
      <c r="H36" s="67">
        <f t="shared" si="1"/>
        <v>100</v>
      </c>
    </row>
    <row r="37" spans="1:8" ht="24.75" customHeight="1">
      <c r="A37" s="19" t="s">
        <v>403</v>
      </c>
      <c r="B37" s="20"/>
      <c r="C37" s="21"/>
      <c r="D37" s="22"/>
      <c r="E37" s="23" t="s">
        <v>404</v>
      </c>
      <c r="F37" s="67">
        <v>263.5</v>
      </c>
      <c r="G37" s="98">
        <v>263.5</v>
      </c>
      <c r="H37" s="67">
        <f t="shared" si="1"/>
        <v>100</v>
      </c>
    </row>
    <row r="38" spans="1:8" ht="37.5" customHeight="1">
      <c r="A38" s="19" t="s">
        <v>449</v>
      </c>
      <c r="B38" s="20"/>
      <c r="C38" s="21"/>
      <c r="D38" s="22" t="s">
        <v>128</v>
      </c>
      <c r="E38" s="23"/>
      <c r="F38" s="67">
        <f>F39+F48+F61+F68</f>
        <v>135770.30000000002</v>
      </c>
      <c r="G38" s="98">
        <f>G39+G48+G61+G68</f>
        <v>131539.4</v>
      </c>
      <c r="H38" s="67">
        <f t="shared" si="1"/>
        <v>96.88378091526643</v>
      </c>
    </row>
    <row r="39" spans="1:8" ht="15" customHeight="1">
      <c r="A39" s="19" t="s">
        <v>488</v>
      </c>
      <c r="B39" s="20"/>
      <c r="C39" s="21"/>
      <c r="D39" s="22" t="s">
        <v>96</v>
      </c>
      <c r="E39" s="23"/>
      <c r="F39" s="67">
        <f>F40+F45</f>
        <v>538.5</v>
      </c>
      <c r="G39" s="98">
        <f>G40+G45</f>
        <v>538.5</v>
      </c>
      <c r="H39" s="67">
        <f t="shared" si="1"/>
        <v>100</v>
      </c>
    </row>
    <row r="40" spans="1:8" ht="26.25" customHeight="1">
      <c r="A40" s="19" t="s">
        <v>97</v>
      </c>
      <c r="B40" s="20"/>
      <c r="C40" s="21"/>
      <c r="D40" s="22" t="s">
        <v>98</v>
      </c>
      <c r="E40" s="23"/>
      <c r="F40" s="67">
        <f>F41+F43</f>
        <v>353.1</v>
      </c>
      <c r="G40" s="98">
        <f>G41+G43</f>
        <v>353.1</v>
      </c>
      <c r="H40" s="67">
        <f t="shared" si="1"/>
        <v>100</v>
      </c>
    </row>
    <row r="41" spans="1:8" ht="18" customHeight="1">
      <c r="A41" s="19" t="s">
        <v>172</v>
      </c>
      <c r="B41" s="20"/>
      <c r="C41" s="21"/>
      <c r="D41" s="22" t="s">
        <v>99</v>
      </c>
      <c r="E41" s="23"/>
      <c r="F41" s="67">
        <f>F42</f>
        <v>147.6</v>
      </c>
      <c r="G41" s="98">
        <f>G42</f>
        <v>147.6</v>
      </c>
      <c r="H41" s="67">
        <f t="shared" si="1"/>
        <v>100</v>
      </c>
    </row>
    <row r="42" spans="1:8" ht="27.75" customHeight="1">
      <c r="A42" s="19" t="s">
        <v>424</v>
      </c>
      <c r="B42" s="20"/>
      <c r="C42" s="21"/>
      <c r="D42" s="22"/>
      <c r="E42" s="23">
        <v>240</v>
      </c>
      <c r="F42" s="67">
        <v>147.6</v>
      </c>
      <c r="G42" s="98">
        <v>147.6</v>
      </c>
      <c r="H42" s="67">
        <f t="shared" si="1"/>
        <v>100</v>
      </c>
    </row>
    <row r="43" spans="1:8" ht="60" customHeight="1">
      <c r="A43" s="24" t="s">
        <v>106</v>
      </c>
      <c r="B43" s="20"/>
      <c r="C43" s="21"/>
      <c r="D43" s="22" t="s">
        <v>107</v>
      </c>
      <c r="E43" s="23"/>
      <c r="F43" s="67">
        <f>F44</f>
        <v>205.5</v>
      </c>
      <c r="G43" s="98">
        <f>G44</f>
        <v>205.5</v>
      </c>
      <c r="H43" s="67">
        <f t="shared" si="1"/>
        <v>100</v>
      </c>
    </row>
    <row r="44" spans="1:8" ht="24.75" customHeight="1">
      <c r="A44" s="19" t="s">
        <v>424</v>
      </c>
      <c r="B44" s="20"/>
      <c r="C44" s="21"/>
      <c r="D44" s="22"/>
      <c r="E44" s="23">
        <v>240</v>
      </c>
      <c r="F44" s="67">
        <v>205.5</v>
      </c>
      <c r="G44" s="98">
        <v>205.5</v>
      </c>
      <c r="H44" s="67">
        <f t="shared" si="1"/>
        <v>100</v>
      </c>
    </row>
    <row r="45" spans="1:8" ht="26.25" customHeight="1">
      <c r="A45" s="19" t="s">
        <v>108</v>
      </c>
      <c r="B45" s="20"/>
      <c r="C45" s="21"/>
      <c r="D45" s="22" t="s">
        <v>109</v>
      </c>
      <c r="E45" s="23"/>
      <c r="F45" s="67">
        <f>F46</f>
        <v>185.4</v>
      </c>
      <c r="G45" s="98">
        <f>G46</f>
        <v>185.4</v>
      </c>
      <c r="H45" s="67">
        <f t="shared" si="1"/>
        <v>100</v>
      </c>
    </row>
    <row r="46" spans="1:8" ht="60.75" customHeight="1">
      <c r="A46" s="24" t="s">
        <v>106</v>
      </c>
      <c r="B46" s="20"/>
      <c r="C46" s="21"/>
      <c r="D46" s="22" t="s">
        <v>110</v>
      </c>
      <c r="E46" s="23"/>
      <c r="F46" s="67">
        <f>F47</f>
        <v>185.4</v>
      </c>
      <c r="G46" s="98">
        <f>G47</f>
        <v>185.4</v>
      </c>
      <c r="H46" s="67">
        <f t="shared" si="1"/>
        <v>100</v>
      </c>
    </row>
    <row r="47" spans="1:8" ht="24" customHeight="1">
      <c r="A47" s="19" t="s">
        <v>424</v>
      </c>
      <c r="B47" s="20"/>
      <c r="C47" s="21"/>
      <c r="D47" s="22"/>
      <c r="E47" s="23">
        <v>240</v>
      </c>
      <c r="F47" s="67">
        <v>185.4</v>
      </c>
      <c r="G47" s="98">
        <v>185.4</v>
      </c>
      <c r="H47" s="67">
        <f t="shared" si="1"/>
        <v>100</v>
      </c>
    </row>
    <row r="48" spans="1:8" ht="36.75" customHeight="1">
      <c r="A48" s="19" t="s">
        <v>444</v>
      </c>
      <c r="B48" s="20"/>
      <c r="C48" s="21"/>
      <c r="D48" s="22" t="s">
        <v>130</v>
      </c>
      <c r="E48" s="23"/>
      <c r="F48" s="67">
        <f>F49+F52+F55+F58</f>
        <v>5639.5</v>
      </c>
      <c r="G48" s="98">
        <f>G49+G52+G55+G58</f>
        <v>5013.9</v>
      </c>
      <c r="H48" s="67">
        <f t="shared" si="1"/>
        <v>88.9068179803174</v>
      </c>
    </row>
    <row r="49" spans="1:8" ht="24" customHeight="1">
      <c r="A49" s="19" t="s">
        <v>111</v>
      </c>
      <c r="B49" s="20"/>
      <c r="C49" s="21"/>
      <c r="D49" s="22" t="s">
        <v>132</v>
      </c>
      <c r="E49" s="23"/>
      <c r="F49" s="67">
        <f>F50</f>
        <v>5132.1</v>
      </c>
      <c r="G49" s="98">
        <f>G50</f>
        <v>4606.5</v>
      </c>
      <c r="H49" s="67">
        <f t="shared" si="1"/>
        <v>89.75857835973578</v>
      </c>
    </row>
    <row r="50" spans="1:8" ht="18" customHeight="1">
      <c r="A50" s="19" t="s">
        <v>172</v>
      </c>
      <c r="B50" s="20"/>
      <c r="C50" s="21"/>
      <c r="D50" s="22" t="s">
        <v>135</v>
      </c>
      <c r="E50" s="23"/>
      <c r="F50" s="67">
        <f>F51</f>
        <v>5132.1</v>
      </c>
      <c r="G50" s="98">
        <f>G51</f>
        <v>4606.5</v>
      </c>
      <c r="H50" s="67">
        <f t="shared" si="1"/>
        <v>89.75857835973578</v>
      </c>
    </row>
    <row r="51" spans="1:8" ht="27.75" customHeight="1">
      <c r="A51" s="19" t="s">
        <v>424</v>
      </c>
      <c r="B51" s="20"/>
      <c r="C51" s="21"/>
      <c r="D51" s="22"/>
      <c r="E51" s="23">
        <v>240</v>
      </c>
      <c r="F51" s="67">
        <v>5132.1</v>
      </c>
      <c r="G51" s="98">
        <v>4606.5</v>
      </c>
      <c r="H51" s="67">
        <f t="shared" si="1"/>
        <v>89.75857835973578</v>
      </c>
    </row>
    <row r="52" spans="1:8" ht="47.25" customHeight="1">
      <c r="A52" s="19" t="s">
        <v>42</v>
      </c>
      <c r="B52" s="32"/>
      <c r="C52" s="28"/>
      <c r="D52" s="22" t="s">
        <v>43</v>
      </c>
      <c r="E52" s="23"/>
      <c r="F52" s="67">
        <f>F53</f>
        <v>100</v>
      </c>
      <c r="G52" s="98">
        <f>G53</f>
        <v>0</v>
      </c>
      <c r="H52" s="67">
        <f t="shared" si="1"/>
        <v>0</v>
      </c>
    </row>
    <row r="53" spans="1:8" ht="17.25" customHeight="1">
      <c r="A53" s="19" t="s">
        <v>172</v>
      </c>
      <c r="B53" s="32"/>
      <c r="C53" s="28"/>
      <c r="D53" s="22" t="s">
        <v>44</v>
      </c>
      <c r="E53" s="23"/>
      <c r="F53" s="67">
        <f>F54</f>
        <v>100</v>
      </c>
      <c r="G53" s="98">
        <f>G54</f>
        <v>0</v>
      </c>
      <c r="H53" s="67">
        <f t="shared" si="1"/>
        <v>0</v>
      </c>
    </row>
    <row r="54" spans="1:8" ht="26.25" customHeight="1">
      <c r="A54" s="19" t="s">
        <v>424</v>
      </c>
      <c r="B54" s="32"/>
      <c r="C54" s="28"/>
      <c r="D54" s="22"/>
      <c r="E54" s="23">
        <v>240</v>
      </c>
      <c r="F54" s="67">
        <v>100</v>
      </c>
      <c r="G54" s="98">
        <v>0</v>
      </c>
      <c r="H54" s="67">
        <f t="shared" si="1"/>
        <v>0</v>
      </c>
    </row>
    <row r="55" spans="1:8" ht="70.5" customHeight="1">
      <c r="A55" s="24" t="s">
        <v>158</v>
      </c>
      <c r="B55" s="20"/>
      <c r="C55" s="21"/>
      <c r="D55" s="22" t="s">
        <v>159</v>
      </c>
      <c r="E55" s="23"/>
      <c r="F55" s="67">
        <f>F56</f>
        <v>309.4</v>
      </c>
      <c r="G55" s="98">
        <f>G56</f>
        <v>309.4</v>
      </c>
      <c r="H55" s="67">
        <f t="shared" si="1"/>
        <v>100</v>
      </c>
    </row>
    <row r="56" spans="1:8" ht="16.5" customHeight="1">
      <c r="A56" s="19" t="s">
        <v>172</v>
      </c>
      <c r="B56" s="20"/>
      <c r="C56" s="21"/>
      <c r="D56" s="22" t="s">
        <v>112</v>
      </c>
      <c r="E56" s="23"/>
      <c r="F56" s="67">
        <f>F57</f>
        <v>309.4</v>
      </c>
      <c r="G56" s="98">
        <f>G57</f>
        <v>309.4</v>
      </c>
      <c r="H56" s="67">
        <f t="shared" si="1"/>
        <v>100</v>
      </c>
    </row>
    <row r="57" spans="1:8" ht="27.75" customHeight="1">
      <c r="A57" s="19" t="s">
        <v>424</v>
      </c>
      <c r="B57" s="20"/>
      <c r="C57" s="21"/>
      <c r="D57" s="22"/>
      <c r="E57" s="23">
        <v>240</v>
      </c>
      <c r="F57" s="67">
        <v>309.4</v>
      </c>
      <c r="G57" s="98">
        <v>309.4</v>
      </c>
      <c r="H57" s="67">
        <f t="shared" si="1"/>
        <v>100</v>
      </c>
    </row>
    <row r="58" spans="1:8" ht="36.75" customHeight="1">
      <c r="A58" s="19" t="s">
        <v>113</v>
      </c>
      <c r="B58" s="20"/>
      <c r="C58" s="21"/>
      <c r="D58" s="22" t="s">
        <v>114</v>
      </c>
      <c r="E58" s="23"/>
      <c r="F58" s="67">
        <f>F59</f>
        <v>98</v>
      </c>
      <c r="G58" s="98">
        <f>G59</f>
        <v>98</v>
      </c>
      <c r="H58" s="67">
        <f t="shared" si="1"/>
        <v>100</v>
      </c>
    </row>
    <row r="59" spans="1:8" ht="17.25" customHeight="1">
      <c r="A59" s="19" t="s">
        <v>172</v>
      </c>
      <c r="B59" s="20"/>
      <c r="C59" s="21"/>
      <c r="D59" s="22" t="s">
        <v>115</v>
      </c>
      <c r="E59" s="23"/>
      <c r="F59" s="67">
        <f>F60</f>
        <v>98</v>
      </c>
      <c r="G59" s="98">
        <f>G60</f>
        <v>98</v>
      </c>
      <c r="H59" s="67">
        <f t="shared" si="1"/>
        <v>100</v>
      </c>
    </row>
    <row r="60" spans="1:8" ht="26.25" customHeight="1">
      <c r="A60" s="19" t="s">
        <v>424</v>
      </c>
      <c r="B60" s="20"/>
      <c r="C60" s="21"/>
      <c r="D60" s="22"/>
      <c r="E60" s="23">
        <v>240</v>
      </c>
      <c r="F60" s="67">
        <v>98</v>
      </c>
      <c r="G60" s="98">
        <v>98</v>
      </c>
      <c r="H60" s="67">
        <f t="shared" si="1"/>
        <v>100</v>
      </c>
    </row>
    <row r="61" spans="1:8" ht="26.25" customHeight="1">
      <c r="A61" s="19" t="s">
        <v>465</v>
      </c>
      <c r="B61" s="20"/>
      <c r="C61" s="21"/>
      <c r="D61" s="22" t="s">
        <v>136</v>
      </c>
      <c r="E61" s="23"/>
      <c r="F61" s="67">
        <f>F62+F65</f>
        <v>481.3</v>
      </c>
      <c r="G61" s="98">
        <f>G62+G65</f>
        <v>477.3</v>
      </c>
      <c r="H61" s="67">
        <f t="shared" si="1"/>
        <v>99.16891751506337</v>
      </c>
    </row>
    <row r="62" spans="1:8" ht="28.5" customHeight="1">
      <c r="A62" s="19" t="s">
        <v>154</v>
      </c>
      <c r="B62" s="20"/>
      <c r="C62" s="21"/>
      <c r="D62" s="22" t="s">
        <v>155</v>
      </c>
      <c r="E62" s="23"/>
      <c r="F62" s="67">
        <f>F63</f>
        <v>241.3</v>
      </c>
      <c r="G62" s="98">
        <f>G63</f>
        <v>241.3</v>
      </c>
      <c r="H62" s="67">
        <f t="shared" si="1"/>
        <v>100</v>
      </c>
    </row>
    <row r="63" spans="1:8" ht="17.25" customHeight="1">
      <c r="A63" s="19" t="s">
        <v>172</v>
      </c>
      <c r="B63" s="20"/>
      <c r="C63" s="21"/>
      <c r="D63" s="22" t="s">
        <v>156</v>
      </c>
      <c r="E63" s="23"/>
      <c r="F63" s="67">
        <f>F64</f>
        <v>241.3</v>
      </c>
      <c r="G63" s="98">
        <f>G64</f>
        <v>241.3</v>
      </c>
      <c r="H63" s="67">
        <f t="shared" si="1"/>
        <v>100</v>
      </c>
    </row>
    <row r="64" spans="1:8" ht="26.25" customHeight="1">
      <c r="A64" s="19" t="s">
        <v>424</v>
      </c>
      <c r="B64" s="20"/>
      <c r="C64" s="21"/>
      <c r="D64" s="22"/>
      <c r="E64" s="23">
        <v>240</v>
      </c>
      <c r="F64" s="67">
        <v>241.3</v>
      </c>
      <c r="G64" s="98">
        <v>241.3</v>
      </c>
      <c r="H64" s="67">
        <f t="shared" si="1"/>
        <v>100</v>
      </c>
    </row>
    <row r="65" spans="1:8" ht="25.5" customHeight="1">
      <c r="A65" s="19" t="s">
        <v>137</v>
      </c>
      <c r="B65" s="20"/>
      <c r="C65" s="21"/>
      <c r="D65" s="22" t="s">
        <v>138</v>
      </c>
      <c r="E65" s="23"/>
      <c r="F65" s="67">
        <f>F66</f>
        <v>240</v>
      </c>
      <c r="G65" s="98">
        <f>G66</f>
        <v>236</v>
      </c>
      <c r="H65" s="67">
        <f t="shared" si="1"/>
        <v>98.33333333333333</v>
      </c>
    </row>
    <row r="66" spans="1:8" ht="14.25" customHeight="1">
      <c r="A66" s="19" t="s">
        <v>172</v>
      </c>
      <c r="B66" s="20"/>
      <c r="C66" s="21"/>
      <c r="D66" s="22" t="s">
        <v>139</v>
      </c>
      <c r="E66" s="23"/>
      <c r="F66" s="67">
        <f>F67</f>
        <v>240</v>
      </c>
      <c r="G66" s="98">
        <f>G67</f>
        <v>236</v>
      </c>
      <c r="H66" s="67">
        <f t="shared" si="1"/>
        <v>98.33333333333333</v>
      </c>
    </row>
    <row r="67" spans="1:8" ht="24" customHeight="1">
      <c r="A67" s="19" t="s">
        <v>424</v>
      </c>
      <c r="B67" s="20"/>
      <c r="C67" s="21"/>
      <c r="D67" s="22"/>
      <c r="E67" s="23">
        <v>240</v>
      </c>
      <c r="F67" s="67">
        <v>240</v>
      </c>
      <c r="G67" s="98">
        <v>236</v>
      </c>
      <c r="H67" s="67">
        <f t="shared" si="1"/>
        <v>98.33333333333333</v>
      </c>
    </row>
    <row r="68" spans="1:8" ht="17.25" customHeight="1">
      <c r="A68" s="19" t="s">
        <v>487</v>
      </c>
      <c r="B68" s="20"/>
      <c r="C68" s="21"/>
      <c r="D68" s="22" t="s">
        <v>63</v>
      </c>
      <c r="E68" s="23"/>
      <c r="F68" s="67">
        <f>F69</f>
        <v>129111.00000000001</v>
      </c>
      <c r="G68" s="98">
        <f>G69</f>
        <v>125509.7</v>
      </c>
      <c r="H68" s="67">
        <f t="shared" si="1"/>
        <v>97.21069467357543</v>
      </c>
    </row>
    <row r="69" spans="1:8" ht="32.25" customHeight="1">
      <c r="A69" s="19" t="s">
        <v>64</v>
      </c>
      <c r="B69" s="20"/>
      <c r="C69" s="21"/>
      <c r="D69" s="22" t="s">
        <v>65</v>
      </c>
      <c r="E69" s="23"/>
      <c r="F69" s="67">
        <f>F70+F75</f>
        <v>129111.00000000001</v>
      </c>
      <c r="G69" s="98">
        <f>G70+G75</f>
        <v>125509.7</v>
      </c>
      <c r="H69" s="67">
        <f t="shared" si="1"/>
        <v>97.21069467357543</v>
      </c>
    </row>
    <row r="70" spans="1:8" ht="17.25" customHeight="1">
      <c r="A70" s="19" t="s">
        <v>172</v>
      </c>
      <c r="B70" s="20"/>
      <c r="C70" s="21"/>
      <c r="D70" s="22" t="s">
        <v>116</v>
      </c>
      <c r="E70" s="23"/>
      <c r="F70" s="67">
        <f>SUM(F71:F74)</f>
        <v>128534.90000000001</v>
      </c>
      <c r="G70" s="98">
        <f>SUM(G71:G74)</f>
        <v>124933.59999999999</v>
      </c>
      <c r="H70" s="67">
        <f t="shared" si="1"/>
        <v>97.19819286435045</v>
      </c>
    </row>
    <row r="71" spans="1:8" ht="23.25" customHeight="1">
      <c r="A71" s="19" t="s">
        <v>405</v>
      </c>
      <c r="B71" s="20"/>
      <c r="C71" s="21"/>
      <c r="D71" s="22"/>
      <c r="E71" s="23" t="s">
        <v>422</v>
      </c>
      <c r="F71" s="67">
        <v>121521.5</v>
      </c>
      <c r="G71" s="98">
        <v>119407.7</v>
      </c>
      <c r="H71" s="67">
        <f t="shared" si="1"/>
        <v>98.26055471665508</v>
      </c>
    </row>
    <row r="72" spans="1:8" ht="26.25" customHeight="1">
      <c r="A72" s="19" t="s">
        <v>424</v>
      </c>
      <c r="B72" s="20"/>
      <c r="C72" s="21"/>
      <c r="D72" s="22"/>
      <c r="E72" s="23" t="s">
        <v>414</v>
      </c>
      <c r="F72" s="67">
        <v>5977.1</v>
      </c>
      <c r="G72" s="98">
        <v>4757.9</v>
      </c>
      <c r="H72" s="67">
        <f t="shared" si="1"/>
        <v>79.60214819895936</v>
      </c>
    </row>
    <row r="73" spans="1:8" ht="27" customHeight="1">
      <c r="A73" s="19" t="s">
        <v>403</v>
      </c>
      <c r="B73" s="20"/>
      <c r="C73" s="21"/>
      <c r="D73" s="22"/>
      <c r="E73" s="23" t="s">
        <v>404</v>
      </c>
      <c r="F73" s="67">
        <v>900</v>
      </c>
      <c r="G73" s="98">
        <v>704</v>
      </c>
      <c r="H73" s="67">
        <f t="shared" si="1"/>
        <v>78.22222222222223</v>
      </c>
    </row>
    <row r="74" spans="1:8" ht="17.25" customHeight="1">
      <c r="A74" s="19" t="s">
        <v>425</v>
      </c>
      <c r="B74" s="20"/>
      <c r="C74" s="21"/>
      <c r="D74" s="22"/>
      <c r="E74" s="23" t="s">
        <v>417</v>
      </c>
      <c r="F74" s="67">
        <v>136.3</v>
      </c>
      <c r="G74" s="98">
        <v>64</v>
      </c>
      <c r="H74" s="67">
        <f aca="true" t="shared" si="5" ref="H74:H137">G74/F74*100</f>
        <v>46.95524578136464</v>
      </c>
    </row>
    <row r="75" spans="1:8" ht="58.5" customHeight="1">
      <c r="A75" s="24" t="s">
        <v>106</v>
      </c>
      <c r="B75" s="20"/>
      <c r="C75" s="21"/>
      <c r="D75" s="22" t="s">
        <v>117</v>
      </c>
      <c r="E75" s="23"/>
      <c r="F75" s="67">
        <f>F76</f>
        <v>576.1</v>
      </c>
      <c r="G75" s="98">
        <f>G76</f>
        <v>576.1</v>
      </c>
      <c r="H75" s="67">
        <f t="shared" si="5"/>
        <v>100</v>
      </c>
    </row>
    <row r="76" spans="1:8" ht="17.25" customHeight="1">
      <c r="A76" s="19" t="s">
        <v>405</v>
      </c>
      <c r="B76" s="20"/>
      <c r="C76" s="21"/>
      <c r="D76" s="22"/>
      <c r="E76" s="23" t="s">
        <v>422</v>
      </c>
      <c r="F76" s="67">
        <v>576.1</v>
      </c>
      <c r="G76" s="98">
        <v>576.1</v>
      </c>
      <c r="H76" s="67">
        <f t="shared" si="5"/>
        <v>100</v>
      </c>
    </row>
    <row r="77" spans="1:8" ht="37.5" customHeight="1">
      <c r="A77" s="19" t="s">
        <v>736</v>
      </c>
      <c r="B77" s="20"/>
      <c r="C77" s="21"/>
      <c r="D77" s="22" t="s">
        <v>737</v>
      </c>
      <c r="E77" s="23"/>
      <c r="F77" s="67">
        <f>F78</f>
        <v>253</v>
      </c>
      <c r="G77" s="98">
        <f>G78</f>
        <v>253</v>
      </c>
      <c r="H77" s="67">
        <f t="shared" si="5"/>
        <v>100</v>
      </c>
    </row>
    <row r="78" spans="1:8" ht="16.5" customHeight="1">
      <c r="A78" s="19" t="s">
        <v>376</v>
      </c>
      <c r="B78" s="20"/>
      <c r="C78" s="21"/>
      <c r="D78" s="22" t="s">
        <v>738</v>
      </c>
      <c r="E78" s="23"/>
      <c r="F78" s="67">
        <f>F79</f>
        <v>253</v>
      </c>
      <c r="G78" s="98">
        <f>G79</f>
        <v>253</v>
      </c>
      <c r="H78" s="67">
        <f t="shared" si="5"/>
        <v>100</v>
      </c>
    </row>
    <row r="79" spans="1:8" ht="33.75" customHeight="1">
      <c r="A79" s="19" t="s">
        <v>249</v>
      </c>
      <c r="B79" s="20"/>
      <c r="C79" s="21"/>
      <c r="D79" s="22" t="s">
        <v>739</v>
      </c>
      <c r="E79" s="23"/>
      <c r="F79" s="67">
        <f>F81</f>
        <v>253</v>
      </c>
      <c r="G79" s="98">
        <f>G81</f>
        <v>253</v>
      </c>
      <c r="H79" s="67">
        <f t="shared" si="5"/>
        <v>100</v>
      </c>
    </row>
    <row r="80" spans="1:8" ht="16.5" customHeight="1">
      <c r="A80" s="19" t="s">
        <v>172</v>
      </c>
      <c r="B80" s="20"/>
      <c r="C80" s="21"/>
      <c r="D80" s="22" t="s">
        <v>740</v>
      </c>
      <c r="E80" s="23"/>
      <c r="F80" s="67">
        <f>F81</f>
        <v>253</v>
      </c>
      <c r="G80" s="98">
        <f>G81</f>
        <v>253</v>
      </c>
      <c r="H80" s="67">
        <f t="shared" si="5"/>
        <v>100</v>
      </c>
    </row>
    <row r="81" spans="1:8" ht="24.75" customHeight="1">
      <c r="A81" s="19" t="s">
        <v>403</v>
      </c>
      <c r="B81" s="20"/>
      <c r="C81" s="21"/>
      <c r="D81" s="22"/>
      <c r="E81" s="23" t="s">
        <v>404</v>
      </c>
      <c r="F81" s="67">
        <v>253</v>
      </c>
      <c r="G81" s="98">
        <v>253</v>
      </c>
      <c r="H81" s="67">
        <f t="shared" si="5"/>
        <v>100</v>
      </c>
    </row>
    <row r="82" spans="1:8" ht="28.5" customHeight="1">
      <c r="A82" s="19" t="s">
        <v>637</v>
      </c>
      <c r="B82" s="20"/>
      <c r="C82" s="21"/>
      <c r="D82" s="22" t="s">
        <v>254</v>
      </c>
      <c r="E82" s="23"/>
      <c r="F82" s="67">
        <f aca="true" t="shared" si="6" ref="F82:G85">F83</f>
        <v>60.8</v>
      </c>
      <c r="G82" s="98">
        <f t="shared" si="6"/>
        <v>60.8</v>
      </c>
      <c r="H82" s="67">
        <f t="shared" si="5"/>
        <v>100</v>
      </c>
    </row>
    <row r="83" spans="1:8" ht="24" customHeight="1">
      <c r="A83" s="19" t="s">
        <v>394</v>
      </c>
      <c r="B83" s="20"/>
      <c r="C83" s="21"/>
      <c r="D83" s="22" t="s">
        <v>255</v>
      </c>
      <c r="E83" s="23"/>
      <c r="F83" s="67">
        <f t="shared" si="6"/>
        <v>60.8</v>
      </c>
      <c r="G83" s="98">
        <f t="shared" si="6"/>
        <v>60.8</v>
      </c>
      <c r="H83" s="67">
        <f t="shared" si="5"/>
        <v>100</v>
      </c>
    </row>
    <row r="84" spans="1:8" ht="35.25" customHeight="1">
      <c r="A84" s="19" t="s">
        <v>253</v>
      </c>
      <c r="B84" s="20"/>
      <c r="C84" s="21"/>
      <c r="D84" s="22" t="s">
        <v>256</v>
      </c>
      <c r="E84" s="23"/>
      <c r="F84" s="67">
        <f t="shared" si="6"/>
        <v>60.8</v>
      </c>
      <c r="G84" s="98">
        <f t="shared" si="6"/>
        <v>60.8</v>
      </c>
      <c r="H84" s="67">
        <f t="shared" si="5"/>
        <v>100</v>
      </c>
    </row>
    <row r="85" spans="1:8" ht="18.75" customHeight="1">
      <c r="A85" s="19" t="s">
        <v>172</v>
      </c>
      <c r="B85" s="20"/>
      <c r="C85" s="21"/>
      <c r="D85" s="22" t="s">
        <v>257</v>
      </c>
      <c r="E85" s="23"/>
      <c r="F85" s="67">
        <f t="shared" si="6"/>
        <v>60.8</v>
      </c>
      <c r="G85" s="98">
        <f t="shared" si="6"/>
        <v>60.8</v>
      </c>
      <c r="H85" s="67">
        <f t="shared" si="5"/>
        <v>100</v>
      </c>
    </row>
    <row r="86" spans="1:8" ht="26.25" customHeight="1">
      <c r="A86" s="19" t="s">
        <v>403</v>
      </c>
      <c r="B86" s="20"/>
      <c r="C86" s="21"/>
      <c r="D86" s="22"/>
      <c r="E86" s="23" t="s">
        <v>404</v>
      </c>
      <c r="F86" s="67">
        <v>60.8</v>
      </c>
      <c r="G86" s="98">
        <v>60.8</v>
      </c>
      <c r="H86" s="67">
        <f t="shared" si="5"/>
        <v>100</v>
      </c>
    </row>
    <row r="87" spans="1:8" ht="26.25" customHeight="1">
      <c r="A87" s="19" t="s">
        <v>243</v>
      </c>
      <c r="B87" s="31"/>
      <c r="C87" s="28"/>
      <c r="D87" s="22" t="s">
        <v>469</v>
      </c>
      <c r="E87" s="23"/>
      <c r="F87" s="67">
        <f>F88</f>
        <v>31.6</v>
      </c>
      <c r="G87" s="98">
        <f>G88</f>
        <v>31.6</v>
      </c>
      <c r="H87" s="67">
        <f t="shared" si="5"/>
        <v>100</v>
      </c>
    </row>
    <row r="88" spans="1:8" ht="26.25" customHeight="1">
      <c r="A88" s="19" t="s">
        <v>172</v>
      </c>
      <c r="B88" s="31"/>
      <c r="C88" s="28"/>
      <c r="D88" s="22" t="s">
        <v>470</v>
      </c>
      <c r="E88" s="23"/>
      <c r="F88" s="67">
        <f>F89</f>
        <v>31.6</v>
      </c>
      <c r="G88" s="98">
        <f>G89</f>
        <v>31.6</v>
      </c>
      <c r="H88" s="67">
        <f t="shared" si="5"/>
        <v>100</v>
      </c>
    </row>
    <row r="89" spans="1:8" ht="26.25" customHeight="1">
      <c r="A89" s="19" t="s">
        <v>424</v>
      </c>
      <c r="B89" s="31"/>
      <c r="C89" s="28"/>
      <c r="D89" s="22"/>
      <c r="E89" s="23" t="s">
        <v>414</v>
      </c>
      <c r="F89" s="67">
        <v>31.6</v>
      </c>
      <c r="G89" s="98">
        <v>31.6</v>
      </c>
      <c r="H89" s="67">
        <f t="shared" si="5"/>
        <v>100</v>
      </c>
    </row>
    <row r="90" spans="1:8" ht="18.75" customHeight="1">
      <c r="A90" s="19" t="s">
        <v>653</v>
      </c>
      <c r="B90" s="20" t="s">
        <v>206</v>
      </c>
      <c r="C90" s="21" t="s">
        <v>215</v>
      </c>
      <c r="D90" s="22"/>
      <c r="E90" s="23"/>
      <c r="F90" s="67">
        <f aca="true" t="shared" si="7" ref="F90:G92">F91</f>
        <v>275</v>
      </c>
      <c r="G90" s="98">
        <f t="shared" si="7"/>
        <v>175</v>
      </c>
      <c r="H90" s="67">
        <f t="shared" si="5"/>
        <v>63.63636363636363</v>
      </c>
    </row>
    <row r="91" spans="1:8" ht="20.25" customHeight="1">
      <c r="A91" s="19" t="s">
        <v>238</v>
      </c>
      <c r="B91" s="20"/>
      <c r="C91" s="21"/>
      <c r="D91" s="22" t="s">
        <v>144</v>
      </c>
      <c r="E91" s="33"/>
      <c r="F91" s="67">
        <f t="shared" si="7"/>
        <v>275</v>
      </c>
      <c r="G91" s="98">
        <f t="shared" si="7"/>
        <v>175</v>
      </c>
      <c r="H91" s="67">
        <f t="shared" si="5"/>
        <v>63.63636363636363</v>
      </c>
    </row>
    <row r="92" spans="1:8" ht="34.5" customHeight="1">
      <c r="A92" s="19" t="s">
        <v>654</v>
      </c>
      <c r="B92" s="20"/>
      <c r="C92" s="21"/>
      <c r="D92" s="22" t="s">
        <v>655</v>
      </c>
      <c r="E92" s="23"/>
      <c r="F92" s="67">
        <f t="shared" si="7"/>
        <v>275</v>
      </c>
      <c r="G92" s="98">
        <f t="shared" si="7"/>
        <v>175</v>
      </c>
      <c r="H92" s="67">
        <f t="shared" si="5"/>
        <v>63.63636363636363</v>
      </c>
    </row>
    <row r="93" spans="1:8" ht="26.25" customHeight="1">
      <c r="A93" s="19" t="s">
        <v>424</v>
      </c>
      <c r="B93" s="20"/>
      <c r="C93" s="21"/>
      <c r="D93" s="22"/>
      <c r="E93" s="23">
        <v>240</v>
      </c>
      <c r="F93" s="67">
        <v>275</v>
      </c>
      <c r="G93" s="98">
        <v>175</v>
      </c>
      <c r="H93" s="67">
        <f t="shared" si="5"/>
        <v>63.63636363636363</v>
      </c>
    </row>
    <row r="94" spans="1:8" ht="29.25" customHeight="1">
      <c r="A94" s="19" t="s">
        <v>218</v>
      </c>
      <c r="B94" s="20" t="s">
        <v>206</v>
      </c>
      <c r="C94" s="21" t="s">
        <v>216</v>
      </c>
      <c r="D94" s="22"/>
      <c r="E94" s="23"/>
      <c r="F94" s="67">
        <f>F95+F101+F110</f>
        <v>22373.1</v>
      </c>
      <c r="G94" s="98">
        <f>G95+G101+G110</f>
        <v>21872.3</v>
      </c>
      <c r="H94" s="67">
        <f t="shared" si="5"/>
        <v>97.76159763287163</v>
      </c>
    </row>
    <row r="95" spans="1:8" ht="30" customHeight="1">
      <c r="A95" s="19" t="s">
        <v>467</v>
      </c>
      <c r="B95" s="20"/>
      <c r="C95" s="21"/>
      <c r="D95" s="22" t="s">
        <v>146</v>
      </c>
      <c r="E95" s="23"/>
      <c r="F95" s="67">
        <f>F96</f>
        <v>18067.3</v>
      </c>
      <c r="G95" s="98">
        <f>G96</f>
        <v>17641.6</v>
      </c>
      <c r="H95" s="67">
        <f t="shared" si="5"/>
        <v>97.64380953435212</v>
      </c>
    </row>
    <row r="96" spans="1:8" ht="30" customHeight="1">
      <c r="A96" s="19" t="s">
        <v>201</v>
      </c>
      <c r="B96" s="20"/>
      <c r="C96" s="21"/>
      <c r="D96" s="22" t="s">
        <v>148</v>
      </c>
      <c r="E96" s="23"/>
      <c r="F96" s="67">
        <f>F97</f>
        <v>18067.3</v>
      </c>
      <c r="G96" s="98">
        <f>G97</f>
        <v>17641.6</v>
      </c>
      <c r="H96" s="67">
        <f t="shared" si="5"/>
        <v>97.64380953435212</v>
      </c>
    </row>
    <row r="97" spans="1:8" ht="16.5" customHeight="1">
      <c r="A97" s="19" t="s">
        <v>172</v>
      </c>
      <c r="B97" s="20"/>
      <c r="C97" s="21"/>
      <c r="D97" s="22" t="s">
        <v>149</v>
      </c>
      <c r="E97" s="23"/>
      <c r="F97" s="67">
        <f>SUM(F98:F100)</f>
        <v>18067.3</v>
      </c>
      <c r="G97" s="98">
        <f>SUM(G98:G100)</f>
        <v>17641.6</v>
      </c>
      <c r="H97" s="67">
        <f t="shared" si="5"/>
        <v>97.64380953435212</v>
      </c>
    </row>
    <row r="98" spans="1:8" ht="18.75" customHeight="1">
      <c r="A98" s="19" t="s">
        <v>405</v>
      </c>
      <c r="B98" s="20"/>
      <c r="C98" s="21"/>
      <c r="D98" s="22"/>
      <c r="E98" s="23">
        <v>120</v>
      </c>
      <c r="F98" s="67">
        <v>17780.8</v>
      </c>
      <c r="G98" s="98">
        <v>17399</v>
      </c>
      <c r="H98" s="67">
        <f t="shared" si="5"/>
        <v>97.85274003419418</v>
      </c>
    </row>
    <row r="99" spans="1:8" ht="24.75" customHeight="1">
      <c r="A99" s="19" t="s">
        <v>406</v>
      </c>
      <c r="B99" s="20"/>
      <c r="C99" s="21"/>
      <c r="D99" s="22"/>
      <c r="E99" s="23">
        <v>240</v>
      </c>
      <c r="F99" s="67">
        <v>276.5</v>
      </c>
      <c r="G99" s="98">
        <v>235.8</v>
      </c>
      <c r="H99" s="67">
        <f t="shared" si="5"/>
        <v>85.28028933092224</v>
      </c>
    </row>
    <row r="100" spans="1:8" ht="18.75" customHeight="1">
      <c r="A100" s="19" t="s">
        <v>407</v>
      </c>
      <c r="B100" s="20"/>
      <c r="C100" s="21"/>
      <c r="D100" s="22"/>
      <c r="E100" s="23">
        <v>850</v>
      </c>
      <c r="F100" s="67">
        <v>10</v>
      </c>
      <c r="G100" s="98">
        <v>6.8</v>
      </c>
      <c r="H100" s="67">
        <f t="shared" si="5"/>
        <v>68</v>
      </c>
    </row>
    <row r="101" spans="1:8" ht="39" customHeight="1">
      <c r="A101" s="19" t="s">
        <v>150</v>
      </c>
      <c r="B101" s="20"/>
      <c r="C101" s="21"/>
      <c r="D101" s="22" t="s">
        <v>128</v>
      </c>
      <c r="E101" s="23"/>
      <c r="F101" s="67">
        <f>F102+F106</f>
        <v>879.1</v>
      </c>
      <c r="G101" s="98">
        <f>G102+G106</f>
        <v>878.9</v>
      </c>
      <c r="H101" s="67">
        <f t="shared" si="5"/>
        <v>99.97724945967467</v>
      </c>
    </row>
    <row r="102" spans="1:8" ht="39" customHeight="1">
      <c r="A102" s="19" t="s">
        <v>151</v>
      </c>
      <c r="B102" s="20"/>
      <c r="C102" s="21"/>
      <c r="D102" s="22" t="s">
        <v>130</v>
      </c>
      <c r="E102" s="23"/>
      <c r="F102" s="67">
        <f aca="true" t="shared" si="8" ref="F102:G104">F103</f>
        <v>849.1</v>
      </c>
      <c r="G102" s="98">
        <f t="shared" si="8"/>
        <v>849.1</v>
      </c>
      <c r="H102" s="67">
        <f t="shared" si="5"/>
        <v>100</v>
      </c>
    </row>
    <row r="103" spans="1:8" ht="37.5" customHeight="1">
      <c r="A103" s="19" t="s">
        <v>152</v>
      </c>
      <c r="B103" s="20"/>
      <c r="C103" s="21"/>
      <c r="D103" s="22" t="s">
        <v>132</v>
      </c>
      <c r="E103" s="23"/>
      <c r="F103" s="67">
        <f t="shared" si="8"/>
        <v>849.1</v>
      </c>
      <c r="G103" s="98">
        <f t="shared" si="8"/>
        <v>849.1</v>
      </c>
      <c r="H103" s="67">
        <f t="shared" si="5"/>
        <v>100</v>
      </c>
    </row>
    <row r="104" spans="1:8" ht="18" customHeight="1">
      <c r="A104" s="19" t="s">
        <v>172</v>
      </c>
      <c r="B104" s="20"/>
      <c r="C104" s="21"/>
      <c r="D104" s="22" t="s">
        <v>135</v>
      </c>
      <c r="E104" s="23"/>
      <c r="F104" s="67">
        <f t="shared" si="8"/>
        <v>849.1</v>
      </c>
      <c r="G104" s="98">
        <f t="shared" si="8"/>
        <v>849.1</v>
      </c>
      <c r="H104" s="67">
        <f t="shared" si="5"/>
        <v>100</v>
      </c>
    </row>
    <row r="105" spans="1:8" ht="28.5" customHeight="1">
      <c r="A105" s="19" t="s">
        <v>406</v>
      </c>
      <c r="B105" s="20"/>
      <c r="C105" s="21"/>
      <c r="D105" s="22"/>
      <c r="E105" s="23">
        <v>240</v>
      </c>
      <c r="F105" s="67">
        <v>849.1</v>
      </c>
      <c r="G105" s="98">
        <v>849.1</v>
      </c>
      <c r="H105" s="67">
        <f t="shared" si="5"/>
        <v>100</v>
      </c>
    </row>
    <row r="106" spans="1:8" ht="30.75" customHeight="1">
      <c r="A106" s="19" t="s">
        <v>153</v>
      </c>
      <c r="B106" s="20"/>
      <c r="C106" s="21"/>
      <c r="D106" s="22" t="s">
        <v>136</v>
      </c>
      <c r="E106" s="23"/>
      <c r="F106" s="67">
        <f aca="true" t="shared" si="9" ref="F106:G108">F107</f>
        <v>30</v>
      </c>
      <c r="G106" s="98">
        <f t="shared" si="9"/>
        <v>29.8</v>
      </c>
      <c r="H106" s="67">
        <f t="shared" si="5"/>
        <v>99.33333333333334</v>
      </c>
    </row>
    <row r="107" spans="1:8" ht="24.75" customHeight="1">
      <c r="A107" s="19" t="s">
        <v>154</v>
      </c>
      <c r="B107" s="20"/>
      <c r="C107" s="21"/>
      <c r="D107" s="22" t="s">
        <v>155</v>
      </c>
      <c r="E107" s="23"/>
      <c r="F107" s="67">
        <f t="shared" si="9"/>
        <v>30</v>
      </c>
      <c r="G107" s="98">
        <f t="shared" si="9"/>
        <v>29.8</v>
      </c>
      <c r="H107" s="67">
        <f t="shared" si="5"/>
        <v>99.33333333333334</v>
      </c>
    </row>
    <row r="108" spans="1:8" ht="18.75" customHeight="1">
      <c r="A108" s="19" t="s">
        <v>172</v>
      </c>
      <c r="B108" s="20"/>
      <c r="C108" s="21"/>
      <c r="D108" s="22" t="s">
        <v>156</v>
      </c>
      <c r="E108" s="23"/>
      <c r="F108" s="67">
        <f t="shared" si="9"/>
        <v>30</v>
      </c>
      <c r="G108" s="98">
        <f t="shared" si="9"/>
        <v>29.8</v>
      </c>
      <c r="H108" s="67">
        <f t="shared" si="5"/>
        <v>99.33333333333334</v>
      </c>
    </row>
    <row r="109" spans="1:8" ht="26.25" customHeight="1">
      <c r="A109" s="19" t="s">
        <v>406</v>
      </c>
      <c r="B109" s="20"/>
      <c r="C109" s="21"/>
      <c r="D109" s="22"/>
      <c r="E109" s="23">
        <v>240</v>
      </c>
      <c r="F109" s="67">
        <v>30</v>
      </c>
      <c r="G109" s="98">
        <v>29.8</v>
      </c>
      <c r="H109" s="67">
        <f t="shared" si="5"/>
        <v>99.33333333333334</v>
      </c>
    </row>
    <row r="110" spans="1:8" ht="25.5" customHeight="1">
      <c r="A110" s="19" t="s">
        <v>243</v>
      </c>
      <c r="B110" s="20"/>
      <c r="C110" s="21"/>
      <c r="D110" s="22" t="s">
        <v>469</v>
      </c>
      <c r="E110" s="23"/>
      <c r="F110" s="67">
        <f>F111</f>
        <v>3426.7</v>
      </c>
      <c r="G110" s="98">
        <f>G111</f>
        <v>3351.8</v>
      </c>
      <c r="H110" s="67">
        <f t="shared" si="5"/>
        <v>97.81422359704673</v>
      </c>
    </row>
    <row r="111" spans="1:8" ht="18" customHeight="1">
      <c r="A111" s="19" t="s">
        <v>172</v>
      </c>
      <c r="B111" s="20"/>
      <c r="C111" s="21"/>
      <c r="D111" s="22" t="s">
        <v>470</v>
      </c>
      <c r="E111" s="23"/>
      <c r="F111" s="67">
        <f>SUM(F112:F113)</f>
        <v>3426.7</v>
      </c>
      <c r="G111" s="98">
        <f>SUM(G112:G113)</f>
        <v>3351.8</v>
      </c>
      <c r="H111" s="67">
        <f t="shared" si="5"/>
        <v>97.81422359704673</v>
      </c>
    </row>
    <row r="112" spans="1:8" ht="15.75" customHeight="1">
      <c r="A112" s="19" t="s">
        <v>405</v>
      </c>
      <c r="B112" s="20"/>
      <c r="C112" s="21"/>
      <c r="D112" s="22"/>
      <c r="E112" s="23">
        <v>120</v>
      </c>
      <c r="F112" s="67">
        <v>3240.7</v>
      </c>
      <c r="G112" s="98">
        <v>3198.5</v>
      </c>
      <c r="H112" s="67">
        <f t="shared" si="5"/>
        <v>98.69781220106768</v>
      </c>
    </row>
    <row r="113" spans="1:8" ht="24" customHeight="1">
      <c r="A113" s="19" t="s">
        <v>406</v>
      </c>
      <c r="B113" s="20"/>
      <c r="C113" s="21"/>
      <c r="D113" s="22"/>
      <c r="E113" s="23">
        <v>240</v>
      </c>
      <c r="F113" s="67">
        <v>186</v>
      </c>
      <c r="G113" s="98">
        <v>153.3</v>
      </c>
      <c r="H113" s="67">
        <f t="shared" si="5"/>
        <v>82.41935483870968</v>
      </c>
    </row>
    <row r="114" spans="1:8" ht="15.75" customHeight="1">
      <c r="A114" s="19" t="s">
        <v>696</v>
      </c>
      <c r="B114" s="20" t="s">
        <v>206</v>
      </c>
      <c r="C114" s="21" t="s">
        <v>210</v>
      </c>
      <c r="D114" s="22"/>
      <c r="E114" s="23"/>
      <c r="F114" s="67">
        <f aca="true" t="shared" si="10" ref="F114:G116">F115</f>
        <v>1431.2</v>
      </c>
      <c r="G114" s="98">
        <f t="shared" si="10"/>
        <v>0</v>
      </c>
      <c r="H114" s="67">
        <f t="shared" si="5"/>
        <v>0</v>
      </c>
    </row>
    <row r="115" spans="1:8" ht="17.25" customHeight="1">
      <c r="A115" s="19" t="s">
        <v>238</v>
      </c>
      <c r="B115" s="20"/>
      <c r="C115" s="21"/>
      <c r="D115" s="22" t="s">
        <v>144</v>
      </c>
      <c r="E115" s="23"/>
      <c r="F115" s="67">
        <f t="shared" si="10"/>
        <v>1431.2</v>
      </c>
      <c r="G115" s="98">
        <f t="shared" si="10"/>
        <v>0</v>
      </c>
      <c r="H115" s="67">
        <f t="shared" si="5"/>
        <v>0</v>
      </c>
    </row>
    <row r="116" spans="1:8" ht="15.75" customHeight="1">
      <c r="A116" s="19" t="s">
        <v>195</v>
      </c>
      <c r="B116" s="20"/>
      <c r="C116" s="21"/>
      <c r="D116" s="22" t="s">
        <v>803</v>
      </c>
      <c r="E116" s="23"/>
      <c r="F116" s="67">
        <f t="shared" si="10"/>
        <v>1431.2</v>
      </c>
      <c r="G116" s="98">
        <f t="shared" si="10"/>
        <v>0</v>
      </c>
      <c r="H116" s="67">
        <f t="shared" si="5"/>
        <v>0</v>
      </c>
    </row>
    <row r="117" spans="1:8" ht="16.5" customHeight="1">
      <c r="A117" s="19" t="s">
        <v>232</v>
      </c>
      <c r="B117" s="20"/>
      <c r="C117" s="21"/>
      <c r="D117" s="22"/>
      <c r="E117" s="23" t="s">
        <v>233</v>
      </c>
      <c r="F117" s="67">
        <v>1431.2</v>
      </c>
      <c r="G117" s="98">
        <v>0</v>
      </c>
      <c r="H117" s="67">
        <f t="shared" si="5"/>
        <v>0</v>
      </c>
    </row>
    <row r="118" spans="1:8" ht="16.5" customHeight="1">
      <c r="A118" s="19" t="s">
        <v>697</v>
      </c>
      <c r="B118" s="20" t="s">
        <v>206</v>
      </c>
      <c r="C118" s="21" t="s">
        <v>219</v>
      </c>
      <c r="D118" s="22"/>
      <c r="E118" s="23"/>
      <c r="F118" s="67">
        <f>F119+F144+F192+F222+F227+F230</f>
        <v>263135.3</v>
      </c>
      <c r="G118" s="98">
        <f>G119+G144+G192+G222+G227+G230</f>
        <v>257823.30000000002</v>
      </c>
      <c r="H118" s="67">
        <f t="shared" si="5"/>
        <v>97.98126667155643</v>
      </c>
    </row>
    <row r="119" spans="1:8" ht="70.5" customHeight="1">
      <c r="A119" s="34" t="s">
        <v>489</v>
      </c>
      <c r="B119" s="20"/>
      <c r="C119" s="21"/>
      <c r="D119" s="22" t="s">
        <v>804</v>
      </c>
      <c r="E119" s="23"/>
      <c r="F119" s="67">
        <f>F120+F133</f>
        <v>63987.8</v>
      </c>
      <c r="G119" s="98">
        <f>G120+G133</f>
        <v>62751.899999999994</v>
      </c>
      <c r="H119" s="67">
        <f t="shared" si="5"/>
        <v>98.06853806506865</v>
      </c>
    </row>
    <row r="120" spans="1:8" ht="45.75" customHeight="1">
      <c r="A120" s="34" t="s">
        <v>657</v>
      </c>
      <c r="B120" s="20"/>
      <c r="C120" s="21"/>
      <c r="D120" s="22" t="s">
        <v>180</v>
      </c>
      <c r="E120" s="23"/>
      <c r="F120" s="67">
        <f>F121+F123+F125+F127+F129+F131</f>
        <v>377</v>
      </c>
      <c r="G120" s="98">
        <f>G121+G123+G125+G127+G129+G131</f>
        <v>0</v>
      </c>
      <c r="H120" s="67">
        <f t="shared" si="5"/>
        <v>0</v>
      </c>
    </row>
    <row r="121" spans="1:8" ht="34.5" customHeight="1">
      <c r="A121" s="34" t="s">
        <v>658</v>
      </c>
      <c r="B121" s="20"/>
      <c r="C121" s="21"/>
      <c r="D121" s="22" t="s">
        <v>661</v>
      </c>
      <c r="E121" s="23"/>
      <c r="F121" s="67">
        <f>F122</f>
        <v>43</v>
      </c>
      <c r="G121" s="98">
        <f>G122</f>
        <v>0</v>
      </c>
      <c r="H121" s="67">
        <f t="shared" si="5"/>
        <v>0</v>
      </c>
    </row>
    <row r="122" spans="1:8" ht="27" customHeight="1">
      <c r="A122" s="35" t="s">
        <v>424</v>
      </c>
      <c r="B122" s="20"/>
      <c r="C122" s="21"/>
      <c r="D122" s="36"/>
      <c r="E122" s="37">
        <v>240</v>
      </c>
      <c r="F122" s="89">
        <v>43</v>
      </c>
      <c r="G122" s="99">
        <v>0</v>
      </c>
      <c r="H122" s="67">
        <f t="shared" si="5"/>
        <v>0</v>
      </c>
    </row>
    <row r="123" spans="1:8" ht="24" customHeight="1">
      <c r="A123" s="34" t="s">
        <v>628</v>
      </c>
      <c r="B123" s="20"/>
      <c r="C123" s="21"/>
      <c r="D123" s="38" t="s">
        <v>631</v>
      </c>
      <c r="E123" s="38"/>
      <c r="F123" s="67">
        <f>F124</f>
        <v>18</v>
      </c>
      <c r="G123" s="98">
        <f>G124</f>
        <v>0</v>
      </c>
      <c r="H123" s="67">
        <f t="shared" si="5"/>
        <v>0</v>
      </c>
    </row>
    <row r="124" spans="1:8" ht="29.25" customHeight="1">
      <c r="A124" s="35" t="s">
        <v>424</v>
      </c>
      <c r="B124" s="20"/>
      <c r="C124" s="21"/>
      <c r="D124" s="38"/>
      <c r="E124" s="38">
        <v>240</v>
      </c>
      <c r="F124" s="67">
        <v>18</v>
      </c>
      <c r="G124" s="98">
        <v>0</v>
      </c>
      <c r="H124" s="67">
        <f t="shared" si="5"/>
        <v>0</v>
      </c>
    </row>
    <row r="125" spans="1:8" ht="24.75" customHeight="1">
      <c r="A125" s="34" t="s">
        <v>659</v>
      </c>
      <c r="B125" s="20"/>
      <c r="C125" s="21"/>
      <c r="D125" s="39" t="s">
        <v>662</v>
      </c>
      <c r="E125" s="40"/>
      <c r="F125" s="90">
        <f>F126</f>
        <v>200</v>
      </c>
      <c r="G125" s="100">
        <f>G126</f>
        <v>0</v>
      </c>
      <c r="H125" s="67">
        <f t="shared" si="5"/>
        <v>0</v>
      </c>
    </row>
    <row r="126" spans="1:8" ht="24.75" customHeight="1">
      <c r="A126" s="41" t="s">
        <v>424</v>
      </c>
      <c r="B126" s="20"/>
      <c r="C126" s="21"/>
      <c r="D126" s="22"/>
      <c r="E126" s="23">
        <v>240</v>
      </c>
      <c r="F126" s="67">
        <v>200</v>
      </c>
      <c r="G126" s="98">
        <v>0</v>
      </c>
      <c r="H126" s="67">
        <f t="shared" si="5"/>
        <v>0</v>
      </c>
    </row>
    <row r="127" spans="1:8" ht="24.75" customHeight="1">
      <c r="A127" s="42" t="s">
        <v>629</v>
      </c>
      <c r="B127" s="20"/>
      <c r="C127" s="21"/>
      <c r="D127" s="39" t="s">
        <v>632</v>
      </c>
      <c r="E127" s="23"/>
      <c r="F127" s="67">
        <f>F128</f>
        <v>86</v>
      </c>
      <c r="G127" s="98">
        <f>G128</f>
        <v>0</v>
      </c>
      <c r="H127" s="67">
        <f t="shared" si="5"/>
        <v>0</v>
      </c>
    </row>
    <row r="128" spans="1:8" ht="24.75" customHeight="1">
      <c r="A128" s="35" t="s">
        <v>424</v>
      </c>
      <c r="B128" s="20"/>
      <c r="C128" s="21"/>
      <c r="D128" s="22"/>
      <c r="E128" s="23">
        <v>240</v>
      </c>
      <c r="F128" s="67">
        <v>86</v>
      </c>
      <c r="G128" s="98">
        <v>0</v>
      </c>
      <c r="H128" s="67">
        <f t="shared" si="5"/>
        <v>0</v>
      </c>
    </row>
    <row r="129" spans="1:8" ht="24.75" customHeight="1">
      <c r="A129" s="34" t="s">
        <v>660</v>
      </c>
      <c r="B129" s="20"/>
      <c r="C129" s="21"/>
      <c r="D129" s="22" t="s">
        <v>663</v>
      </c>
      <c r="E129" s="23"/>
      <c r="F129" s="67">
        <f>F130</f>
        <v>21</v>
      </c>
      <c r="G129" s="98">
        <f>G130</f>
        <v>0</v>
      </c>
      <c r="H129" s="67">
        <f t="shared" si="5"/>
        <v>0</v>
      </c>
    </row>
    <row r="130" spans="1:8" ht="24.75" customHeight="1">
      <c r="A130" s="35" t="s">
        <v>424</v>
      </c>
      <c r="B130" s="20"/>
      <c r="C130" s="21"/>
      <c r="D130" s="22"/>
      <c r="E130" s="23">
        <v>240</v>
      </c>
      <c r="F130" s="67">
        <v>21</v>
      </c>
      <c r="G130" s="98">
        <v>0</v>
      </c>
      <c r="H130" s="67">
        <f t="shared" si="5"/>
        <v>0</v>
      </c>
    </row>
    <row r="131" spans="1:8" ht="24.75" customHeight="1">
      <c r="A131" s="34" t="s">
        <v>630</v>
      </c>
      <c r="B131" s="20"/>
      <c r="C131" s="21"/>
      <c r="D131" s="22" t="s">
        <v>633</v>
      </c>
      <c r="E131" s="23"/>
      <c r="F131" s="67">
        <f>F132</f>
        <v>9</v>
      </c>
      <c r="G131" s="98">
        <f>G132</f>
        <v>0</v>
      </c>
      <c r="H131" s="67">
        <f t="shared" si="5"/>
        <v>0</v>
      </c>
    </row>
    <row r="132" spans="1:8" ht="24.75" customHeight="1">
      <c r="A132" s="43" t="s">
        <v>424</v>
      </c>
      <c r="B132" s="20"/>
      <c r="C132" s="21"/>
      <c r="D132" s="22"/>
      <c r="E132" s="23">
        <v>240</v>
      </c>
      <c r="F132" s="67">
        <v>9</v>
      </c>
      <c r="G132" s="98">
        <v>0</v>
      </c>
      <c r="H132" s="67">
        <f t="shared" si="5"/>
        <v>0</v>
      </c>
    </row>
    <row r="133" spans="1:8" ht="18" customHeight="1">
      <c r="A133" s="24" t="s">
        <v>805</v>
      </c>
      <c r="B133" s="20"/>
      <c r="C133" s="21"/>
      <c r="D133" s="22" t="s">
        <v>806</v>
      </c>
      <c r="E133" s="23"/>
      <c r="F133" s="67">
        <f>F134+F138+F141</f>
        <v>63610.8</v>
      </c>
      <c r="G133" s="98">
        <f>G134+G138+G141</f>
        <v>62751.899999999994</v>
      </c>
      <c r="H133" s="67">
        <f t="shared" si="5"/>
        <v>98.64975758833404</v>
      </c>
    </row>
    <row r="134" spans="1:8" ht="16.5" customHeight="1">
      <c r="A134" s="24" t="s">
        <v>179</v>
      </c>
      <c r="B134" s="20"/>
      <c r="C134" s="21"/>
      <c r="D134" s="22" t="s">
        <v>807</v>
      </c>
      <c r="E134" s="23"/>
      <c r="F134" s="67">
        <f>SUM(F135:F137)</f>
        <v>61023.8</v>
      </c>
      <c r="G134" s="98">
        <f>SUM(G135:G137)</f>
        <v>60646.899999999994</v>
      </c>
      <c r="H134" s="67">
        <f t="shared" si="5"/>
        <v>99.3823721236632</v>
      </c>
    </row>
    <row r="135" spans="1:8" ht="16.5" customHeight="1">
      <c r="A135" s="24" t="s">
        <v>418</v>
      </c>
      <c r="B135" s="20"/>
      <c r="C135" s="21"/>
      <c r="D135" s="22"/>
      <c r="E135" s="23" t="s">
        <v>419</v>
      </c>
      <c r="F135" s="67">
        <v>55734.4</v>
      </c>
      <c r="G135" s="98">
        <v>55388.7</v>
      </c>
      <c r="H135" s="67">
        <f t="shared" si="5"/>
        <v>99.37973675144973</v>
      </c>
    </row>
    <row r="136" spans="1:8" ht="28.5" customHeight="1">
      <c r="A136" s="24" t="s">
        <v>424</v>
      </c>
      <c r="B136" s="20"/>
      <c r="C136" s="21"/>
      <c r="D136" s="22"/>
      <c r="E136" s="23" t="s">
        <v>414</v>
      </c>
      <c r="F136" s="67">
        <v>5257.4</v>
      </c>
      <c r="G136" s="98">
        <v>5234.2</v>
      </c>
      <c r="H136" s="67">
        <f t="shared" si="5"/>
        <v>99.5587172366569</v>
      </c>
    </row>
    <row r="137" spans="1:8" ht="16.5" customHeight="1">
      <c r="A137" s="24" t="s">
        <v>425</v>
      </c>
      <c r="B137" s="20"/>
      <c r="C137" s="21"/>
      <c r="D137" s="22"/>
      <c r="E137" s="23" t="s">
        <v>417</v>
      </c>
      <c r="F137" s="67">
        <v>32</v>
      </c>
      <c r="G137" s="98">
        <v>24</v>
      </c>
      <c r="H137" s="67">
        <f t="shared" si="5"/>
        <v>75</v>
      </c>
    </row>
    <row r="138" spans="1:8" ht="36" customHeight="1">
      <c r="A138" s="19" t="s">
        <v>664</v>
      </c>
      <c r="B138" s="44"/>
      <c r="C138" s="28"/>
      <c r="D138" s="22" t="s">
        <v>665</v>
      </c>
      <c r="E138" s="23"/>
      <c r="F138" s="67">
        <f>F139+F140</f>
        <v>1738</v>
      </c>
      <c r="G138" s="98">
        <f>G139+G140</f>
        <v>1497</v>
      </c>
      <c r="H138" s="67">
        <f aca="true" t="shared" si="11" ref="H138:H201">G138/F138*100</f>
        <v>86.13348676639816</v>
      </c>
    </row>
    <row r="139" spans="1:8" ht="18" customHeight="1">
      <c r="A139" s="19" t="s">
        <v>418</v>
      </c>
      <c r="B139" s="44"/>
      <c r="C139" s="28"/>
      <c r="D139" s="22"/>
      <c r="E139" s="23">
        <v>110</v>
      </c>
      <c r="F139" s="67">
        <v>1497</v>
      </c>
      <c r="G139" s="98">
        <v>1497</v>
      </c>
      <c r="H139" s="67">
        <f t="shared" si="11"/>
        <v>100</v>
      </c>
    </row>
    <row r="140" spans="1:8" ht="25.5" customHeight="1">
      <c r="A140" s="19" t="s">
        <v>424</v>
      </c>
      <c r="B140" s="44"/>
      <c r="C140" s="28"/>
      <c r="D140" s="22"/>
      <c r="E140" s="23">
        <v>240</v>
      </c>
      <c r="F140" s="67">
        <v>241</v>
      </c>
      <c r="G140" s="98">
        <v>0</v>
      </c>
      <c r="H140" s="67">
        <f t="shared" si="11"/>
        <v>0</v>
      </c>
    </row>
    <row r="141" spans="1:8" ht="36.75" customHeight="1">
      <c r="A141" s="19" t="s">
        <v>72</v>
      </c>
      <c r="B141" s="44"/>
      <c r="C141" s="28"/>
      <c r="D141" s="22" t="s">
        <v>73</v>
      </c>
      <c r="E141" s="23"/>
      <c r="F141" s="67">
        <f>F142+F143</f>
        <v>849</v>
      </c>
      <c r="G141" s="98">
        <f>G142+G143</f>
        <v>608</v>
      </c>
      <c r="H141" s="67">
        <f t="shared" si="11"/>
        <v>71.61366313309776</v>
      </c>
    </row>
    <row r="142" spans="1:8" ht="16.5" customHeight="1">
      <c r="A142" s="19" t="s">
        <v>418</v>
      </c>
      <c r="B142" s="44"/>
      <c r="C142" s="28"/>
      <c r="D142" s="22"/>
      <c r="E142" s="23">
        <v>110</v>
      </c>
      <c r="F142" s="67">
        <v>608</v>
      </c>
      <c r="G142" s="98">
        <v>608</v>
      </c>
      <c r="H142" s="67">
        <f t="shared" si="11"/>
        <v>100</v>
      </c>
    </row>
    <row r="143" spans="1:8" ht="25.5" customHeight="1">
      <c r="A143" s="19" t="s">
        <v>424</v>
      </c>
      <c r="B143" s="44"/>
      <c r="C143" s="28"/>
      <c r="D143" s="22"/>
      <c r="E143" s="23">
        <v>240</v>
      </c>
      <c r="F143" s="67">
        <v>241</v>
      </c>
      <c r="G143" s="98">
        <v>0</v>
      </c>
      <c r="H143" s="67">
        <f t="shared" si="11"/>
        <v>0</v>
      </c>
    </row>
    <row r="144" spans="1:8" ht="41.25" customHeight="1">
      <c r="A144" s="24" t="s">
        <v>150</v>
      </c>
      <c r="B144" s="20"/>
      <c r="C144" s="21"/>
      <c r="D144" s="22" t="s">
        <v>128</v>
      </c>
      <c r="E144" s="23"/>
      <c r="F144" s="67">
        <f>F145+F157+F170+F179</f>
        <v>39923.5</v>
      </c>
      <c r="G144" s="98">
        <f>G145+G157+G170+G179</f>
        <v>38383.6</v>
      </c>
      <c r="H144" s="67">
        <f t="shared" si="11"/>
        <v>96.14287324508122</v>
      </c>
    </row>
    <row r="145" spans="1:8" ht="38.25" customHeight="1">
      <c r="A145" s="24" t="s">
        <v>490</v>
      </c>
      <c r="B145" s="20"/>
      <c r="C145" s="21"/>
      <c r="D145" s="22" t="s">
        <v>808</v>
      </c>
      <c r="E145" s="23"/>
      <c r="F145" s="67">
        <f>F146+F149+F152</f>
        <v>10484.1</v>
      </c>
      <c r="G145" s="98">
        <f>G146+G149+G152</f>
        <v>10484.1</v>
      </c>
      <c r="H145" s="67">
        <f t="shared" si="11"/>
        <v>100</v>
      </c>
    </row>
    <row r="146" spans="1:8" ht="36.75" customHeight="1">
      <c r="A146" s="24" t="s">
        <v>809</v>
      </c>
      <c r="B146" s="20"/>
      <c r="C146" s="21"/>
      <c r="D146" s="22" t="s">
        <v>810</v>
      </c>
      <c r="E146" s="23"/>
      <c r="F146" s="67">
        <f>F147</f>
        <v>4492</v>
      </c>
      <c r="G146" s="98">
        <f>G147</f>
        <v>4492</v>
      </c>
      <c r="H146" s="67">
        <f t="shared" si="11"/>
        <v>100</v>
      </c>
    </row>
    <row r="147" spans="1:8" ht="15" customHeight="1">
      <c r="A147" s="24" t="s">
        <v>387</v>
      </c>
      <c r="B147" s="20"/>
      <c r="C147" s="21"/>
      <c r="D147" s="22" t="s">
        <v>811</v>
      </c>
      <c r="E147" s="23"/>
      <c r="F147" s="67">
        <f>F148</f>
        <v>4492</v>
      </c>
      <c r="G147" s="98">
        <f>G148</f>
        <v>4492</v>
      </c>
      <c r="H147" s="67">
        <f t="shared" si="11"/>
        <v>100</v>
      </c>
    </row>
    <row r="148" spans="1:8" ht="24.75" customHeight="1">
      <c r="A148" s="24" t="s">
        <v>424</v>
      </c>
      <c r="B148" s="20"/>
      <c r="C148" s="21"/>
      <c r="D148" s="22"/>
      <c r="E148" s="23">
        <v>240</v>
      </c>
      <c r="F148" s="67">
        <v>4492</v>
      </c>
      <c r="G148" s="98">
        <v>4492</v>
      </c>
      <c r="H148" s="67">
        <f t="shared" si="11"/>
        <v>100</v>
      </c>
    </row>
    <row r="149" spans="1:8" ht="36.75" customHeight="1">
      <c r="A149" s="24" t="s">
        <v>812</v>
      </c>
      <c r="B149" s="20"/>
      <c r="C149" s="21"/>
      <c r="D149" s="22" t="s">
        <v>813</v>
      </c>
      <c r="E149" s="23"/>
      <c r="F149" s="67">
        <f>F150</f>
        <v>5109.6</v>
      </c>
      <c r="G149" s="98">
        <f>G150</f>
        <v>5109.6</v>
      </c>
      <c r="H149" s="67">
        <f t="shared" si="11"/>
        <v>100</v>
      </c>
    </row>
    <row r="150" spans="1:8" ht="18.75" customHeight="1">
      <c r="A150" s="24" t="s">
        <v>387</v>
      </c>
      <c r="B150" s="20"/>
      <c r="C150" s="21"/>
      <c r="D150" s="22" t="s">
        <v>814</v>
      </c>
      <c r="E150" s="23"/>
      <c r="F150" s="67">
        <f>F151</f>
        <v>5109.6</v>
      </c>
      <c r="G150" s="98">
        <f>G151</f>
        <v>5109.6</v>
      </c>
      <c r="H150" s="67">
        <f t="shared" si="11"/>
        <v>100</v>
      </c>
    </row>
    <row r="151" spans="1:8" ht="28.5" customHeight="1">
      <c r="A151" s="24" t="s">
        <v>424</v>
      </c>
      <c r="B151" s="20"/>
      <c r="C151" s="21"/>
      <c r="D151" s="22"/>
      <c r="E151" s="23">
        <v>240</v>
      </c>
      <c r="F151" s="67">
        <v>5109.6</v>
      </c>
      <c r="G151" s="98">
        <v>5109.6</v>
      </c>
      <c r="H151" s="67">
        <f t="shared" si="11"/>
        <v>100</v>
      </c>
    </row>
    <row r="152" spans="1:8" ht="27.75" customHeight="1">
      <c r="A152" s="24" t="s">
        <v>815</v>
      </c>
      <c r="B152" s="20"/>
      <c r="C152" s="21"/>
      <c r="D152" s="22" t="s">
        <v>816</v>
      </c>
      <c r="E152" s="23"/>
      <c r="F152" s="67">
        <f>F153+F155</f>
        <v>882.5</v>
      </c>
      <c r="G152" s="98">
        <f>G153+G155</f>
        <v>882.5</v>
      </c>
      <c r="H152" s="67">
        <f t="shared" si="11"/>
        <v>100</v>
      </c>
    </row>
    <row r="153" spans="1:8" ht="18.75" customHeight="1">
      <c r="A153" s="24" t="s">
        <v>179</v>
      </c>
      <c r="B153" s="20"/>
      <c r="C153" s="21"/>
      <c r="D153" s="22" t="s">
        <v>817</v>
      </c>
      <c r="E153" s="23"/>
      <c r="F153" s="67">
        <f>F154</f>
        <v>874</v>
      </c>
      <c r="G153" s="98">
        <f>G154</f>
        <v>874</v>
      </c>
      <c r="H153" s="67">
        <f t="shared" si="11"/>
        <v>100</v>
      </c>
    </row>
    <row r="154" spans="1:8" ht="27" customHeight="1">
      <c r="A154" s="24" t="s">
        <v>424</v>
      </c>
      <c r="B154" s="20"/>
      <c r="C154" s="21"/>
      <c r="D154" s="22"/>
      <c r="E154" s="23">
        <v>240</v>
      </c>
      <c r="F154" s="67">
        <v>874</v>
      </c>
      <c r="G154" s="98">
        <v>874</v>
      </c>
      <c r="H154" s="67">
        <f t="shared" si="11"/>
        <v>100</v>
      </c>
    </row>
    <row r="155" spans="1:8" ht="18.75" customHeight="1">
      <c r="A155" s="19" t="s">
        <v>387</v>
      </c>
      <c r="B155" s="20"/>
      <c r="C155" s="21"/>
      <c r="D155" s="22" t="s">
        <v>103</v>
      </c>
      <c r="E155" s="23"/>
      <c r="F155" s="67">
        <f>F156</f>
        <v>8.5</v>
      </c>
      <c r="G155" s="98">
        <f>G156</f>
        <v>8.5</v>
      </c>
      <c r="H155" s="67">
        <f t="shared" si="11"/>
        <v>100</v>
      </c>
    </row>
    <row r="156" spans="1:8" ht="24" customHeight="1">
      <c r="A156" s="19" t="s">
        <v>424</v>
      </c>
      <c r="B156" s="20"/>
      <c r="C156" s="21"/>
      <c r="D156" s="22"/>
      <c r="E156" s="23">
        <v>240</v>
      </c>
      <c r="F156" s="67">
        <v>8.5</v>
      </c>
      <c r="G156" s="98">
        <v>8.5</v>
      </c>
      <c r="H156" s="67">
        <f t="shared" si="11"/>
        <v>100</v>
      </c>
    </row>
    <row r="157" spans="1:8" ht="36.75" customHeight="1">
      <c r="A157" s="24" t="s">
        <v>151</v>
      </c>
      <c r="B157" s="20"/>
      <c r="C157" s="21"/>
      <c r="D157" s="22" t="s">
        <v>130</v>
      </c>
      <c r="E157" s="23"/>
      <c r="F157" s="67">
        <f>F158+F167</f>
        <v>1687.3000000000002</v>
      </c>
      <c r="G157" s="98">
        <f>G158+G167</f>
        <v>1478.8</v>
      </c>
      <c r="H157" s="67">
        <f t="shared" si="11"/>
        <v>87.64297990872991</v>
      </c>
    </row>
    <row r="158" spans="1:8" ht="42.75" customHeight="1">
      <c r="A158" s="24" t="s">
        <v>152</v>
      </c>
      <c r="B158" s="20"/>
      <c r="C158" s="21"/>
      <c r="D158" s="22" t="s">
        <v>132</v>
      </c>
      <c r="E158" s="23"/>
      <c r="F158" s="67">
        <f>F159+F165+F161+F163</f>
        <v>1668.1000000000001</v>
      </c>
      <c r="G158" s="98">
        <f>G159+G165+G161+G163</f>
        <v>1459.6</v>
      </c>
      <c r="H158" s="67">
        <f t="shared" si="11"/>
        <v>87.5007493555542</v>
      </c>
    </row>
    <row r="159" spans="1:8" ht="19.5" customHeight="1">
      <c r="A159" s="24" t="s">
        <v>172</v>
      </c>
      <c r="B159" s="20"/>
      <c r="C159" s="21"/>
      <c r="D159" s="22" t="s">
        <v>135</v>
      </c>
      <c r="E159" s="23"/>
      <c r="F159" s="67">
        <f>F160</f>
        <v>827.6</v>
      </c>
      <c r="G159" s="98">
        <f>G160</f>
        <v>673.3</v>
      </c>
      <c r="H159" s="67">
        <f t="shared" si="11"/>
        <v>81.35572740454326</v>
      </c>
    </row>
    <row r="160" spans="1:8" ht="23.25" customHeight="1">
      <c r="A160" s="24" t="s">
        <v>406</v>
      </c>
      <c r="B160" s="20"/>
      <c r="C160" s="21"/>
      <c r="D160" s="22"/>
      <c r="E160" s="23" t="s">
        <v>414</v>
      </c>
      <c r="F160" s="67">
        <v>827.6</v>
      </c>
      <c r="G160" s="98">
        <v>673.3</v>
      </c>
      <c r="H160" s="67">
        <f t="shared" si="11"/>
        <v>81.35572740454326</v>
      </c>
    </row>
    <row r="161" spans="1:8" ht="49.5" customHeight="1">
      <c r="A161" s="35" t="s">
        <v>354</v>
      </c>
      <c r="B161" s="45"/>
      <c r="C161" s="28"/>
      <c r="D161" s="22" t="s">
        <v>355</v>
      </c>
      <c r="E161" s="23"/>
      <c r="F161" s="67">
        <f>+F162</f>
        <v>55</v>
      </c>
      <c r="G161" s="98">
        <f>+G162</f>
        <v>1.1</v>
      </c>
      <c r="H161" s="67">
        <f t="shared" si="11"/>
        <v>2</v>
      </c>
    </row>
    <row r="162" spans="1:8" ht="23.25" customHeight="1">
      <c r="A162" s="35" t="s">
        <v>406</v>
      </c>
      <c r="B162" s="45"/>
      <c r="C162" s="28"/>
      <c r="D162" s="22"/>
      <c r="E162" s="23" t="s">
        <v>414</v>
      </c>
      <c r="F162" s="67">
        <v>55</v>
      </c>
      <c r="G162" s="98">
        <v>1.1</v>
      </c>
      <c r="H162" s="67">
        <f t="shared" si="11"/>
        <v>2</v>
      </c>
    </row>
    <row r="163" spans="1:8" ht="55.5" customHeight="1">
      <c r="A163" s="35" t="s">
        <v>356</v>
      </c>
      <c r="B163" s="45"/>
      <c r="C163" s="28"/>
      <c r="D163" s="22" t="s">
        <v>357</v>
      </c>
      <c r="E163" s="23"/>
      <c r="F163" s="67">
        <f>+F164</f>
        <v>6.7</v>
      </c>
      <c r="G163" s="98">
        <f>+G164</f>
        <v>6.4</v>
      </c>
      <c r="H163" s="67">
        <f t="shared" si="11"/>
        <v>95.52238805970148</v>
      </c>
    </row>
    <row r="164" spans="1:8" ht="23.25" customHeight="1">
      <c r="A164" s="35" t="s">
        <v>406</v>
      </c>
      <c r="B164" s="45"/>
      <c r="C164" s="28"/>
      <c r="D164" s="22"/>
      <c r="E164" s="23" t="s">
        <v>414</v>
      </c>
      <c r="F164" s="67">
        <v>6.7</v>
      </c>
      <c r="G164" s="98">
        <v>6.4</v>
      </c>
      <c r="H164" s="67">
        <f t="shared" si="11"/>
        <v>95.52238805970148</v>
      </c>
    </row>
    <row r="165" spans="1:8" ht="23.25" customHeight="1">
      <c r="A165" s="24" t="s">
        <v>387</v>
      </c>
      <c r="B165" s="20"/>
      <c r="C165" s="21"/>
      <c r="D165" s="22" t="s">
        <v>157</v>
      </c>
      <c r="E165" s="23"/>
      <c r="F165" s="67">
        <f>F166</f>
        <v>778.8</v>
      </c>
      <c r="G165" s="98">
        <f>G166</f>
        <v>778.8</v>
      </c>
      <c r="H165" s="67">
        <f t="shared" si="11"/>
        <v>100</v>
      </c>
    </row>
    <row r="166" spans="1:8" ht="27" customHeight="1">
      <c r="A166" s="24" t="s">
        <v>406</v>
      </c>
      <c r="B166" s="20"/>
      <c r="C166" s="21"/>
      <c r="D166" s="22"/>
      <c r="E166" s="23">
        <v>240</v>
      </c>
      <c r="F166" s="67">
        <v>778.8</v>
      </c>
      <c r="G166" s="98">
        <v>778.8</v>
      </c>
      <c r="H166" s="67">
        <f t="shared" si="11"/>
        <v>100</v>
      </c>
    </row>
    <row r="167" spans="1:8" ht="72" customHeight="1">
      <c r="A167" s="24" t="s">
        <v>158</v>
      </c>
      <c r="B167" s="20"/>
      <c r="C167" s="21"/>
      <c r="D167" s="22" t="s">
        <v>159</v>
      </c>
      <c r="E167" s="23"/>
      <c r="F167" s="67">
        <f>F168</f>
        <v>19.2</v>
      </c>
      <c r="G167" s="98">
        <f>G168</f>
        <v>19.2</v>
      </c>
      <c r="H167" s="67">
        <f t="shared" si="11"/>
        <v>100</v>
      </c>
    </row>
    <row r="168" spans="1:8" ht="20.25" customHeight="1">
      <c r="A168" s="19" t="s">
        <v>387</v>
      </c>
      <c r="B168" s="20"/>
      <c r="C168" s="21"/>
      <c r="D168" s="22" t="s">
        <v>160</v>
      </c>
      <c r="E168" s="23"/>
      <c r="F168" s="67">
        <f>F169</f>
        <v>19.2</v>
      </c>
      <c r="G168" s="98">
        <f>G169</f>
        <v>19.2</v>
      </c>
      <c r="H168" s="67">
        <f t="shared" si="11"/>
        <v>100</v>
      </c>
    </row>
    <row r="169" spans="1:8" ht="27" customHeight="1">
      <c r="A169" s="19" t="s">
        <v>406</v>
      </c>
      <c r="B169" s="20"/>
      <c r="C169" s="21"/>
      <c r="D169" s="22"/>
      <c r="E169" s="23">
        <v>240</v>
      </c>
      <c r="F169" s="67">
        <v>19.2</v>
      </c>
      <c r="G169" s="98">
        <v>19.2</v>
      </c>
      <c r="H169" s="67">
        <f t="shared" si="11"/>
        <v>100</v>
      </c>
    </row>
    <row r="170" spans="1:8" ht="27" customHeight="1">
      <c r="A170" s="19" t="s">
        <v>377</v>
      </c>
      <c r="B170" s="20"/>
      <c r="C170" s="21"/>
      <c r="D170" s="22" t="s">
        <v>136</v>
      </c>
      <c r="E170" s="23"/>
      <c r="F170" s="67">
        <f>F171+F174</f>
        <v>50.5</v>
      </c>
      <c r="G170" s="98">
        <f>G171+G174</f>
        <v>50.5</v>
      </c>
      <c r="H170" s="67">
        <f t="shared" si="11"/>
        <v>100</v>
      </c>
    </row>
    <row r="171" spans="1:8" ht="27" customHeight="1">
      <c r="A171" s="19" t="s">
        <v>756</v>
      </c>
      <c r="B171" s="20"/>
      <c r="C171" s="21"/>
      <c r="D171" s="22" t="s">
        <v>155</v>
      </c>
      <c r="E171" s="23"/>
      <c r="F171" s="67">
        <f>F172</f>
        <v>11.5</v>
      </c>
      <c r="G171" s="98">
        <f>G172</f>
        <v>11.5</v>
      </c>
      <c r="H171" s="67">
        <f t="shared" si="11"/>
        <v>100</v>
      </c>
    </row>
    <row r="172" spans="1:8" ht="15.75" customHeight="1">
      <c r="A172" s="19" t="s">
        <v>172</v>
      </c>
      <c r="B172" s="20"/>
      <c r="C172" s="21"/>
      <c r="D172" s="22" t="s">
        <v>156</v>
      </c>
      <c r="E172" s="23"/>
      <c r="F172" s="67">
        <f>F173</f>
        <v>11.5</v>
      </c>
      <c r="G172" s="98">
        <f>G173</f>
        <v>11.5</v>
      </c>
      <c r="H172" s="67">
        <f t="shared" si="11"/>
        <v>100</v>
      </c>
    </row>
    <row r="173" spans="1:8" ht="22.5" customHeight="1">
      <c r="A173" s="19" t="s">
        <v>406</v>
      </c>
      <c r="B173" s="20"/>
      <c r="C173" s="21"/>
      <c r="D173" s="22"/>
      <c r="E173" s="23" t="s">
        <v>414</v>
      </c>
      <c r="F173" s="67">
        <v>11.5</v>
      </c>
      <c r="G173" s="98">
        <v>11.5</v>
      </c>
      <c r="H173" s="67">
        <f t="shared" si="11"/>
        <v>100</v>
      </c>
    </row>
    <row r="174" spans="1:8" ht="26.25" customHeight="1">
      <c r="A174" s="19" t="s">
        <v>137</v>
      </c>
      <c r="B174" s="20"/>
      <c r="C174" s="21"/>
      <c r="D174" s="22" t="s">
        <v>138</v>
      </c>
      <c r="E174" s="23"/>
      <c r="F174" s="67">
        <f>F175+F177</f>
        <v>39</v>
      </c>
      <c r="G174" s="98">
        <f>G175+G177</f>
        <v>39</v>
      </c>
      <c r="H174" s="67">
        <f t="shared" si="11"/>
        <v>100</v>
      </c>
    </row>
    <row r="175" spans="1:8" ht="18" customHeight="1">
      <c r="A175" s="19" t="s">
        <v>172</v>
      </c>
      <c r="B175" s="20"/>
      <c r="C175" s="21"/>
      <c r="D175" s="22" t="s">
        <v>139</v>
      </c>
      <c r="E175" s="23"/>
      <c r="F175" s="67">
        <f>F176</f>
        <v>30</v>
      </c>
      <c r="G175" s="98">
        <f>G176</f>
        <v>30</v>
      </c>
      <c r="H175" s="67">
        <f t="shared" si="11"/>
        <v>100</v>
      </c>
    </row>
    <row r="176" spans="1:8" ht="22.5" customHeight="1">
      <c r="A176" s="19" t="s">
        <v>406</v>
      </c>
      <c r="B176" s="20"/>
      <c r="C176" s="21"/>
      <c r="D176" s="22"/>
      <c r="E176" s="23" t="s">
        <v>414</v>
      </c>
      <c r="F176" s="67">
        <v>30</v>
      </c>
      <c r="G176" s="98">
        <v>30</v>
      </c>
      <c r="H176" s="67">
        <f t="shared" si="11"/>
        <v>100</v>
      </c>
    </row>
    <row r="177" spans="1:8" ht="51" customHeight="1">
      <c r="A177" s="19" t="s">
        <v>356</v>
      </c>
      <c r="B177" s="20"/>
      <c r="C177" s="21"/>
      <c r="D177" s="22" t="s">
        <v>71</v>
      </c>
      <c r="E177" s="23"/>
      <c r="F177" s="67">
        <f>+F178</f>
        <v>9</v>
      </c>
      <c r="G177" s="98">
        <f>+G178</f>
        <v>9</v>
      </c>
      <c r="H177" s="67">
        <f t="shared" si="11"/>
        <v>100</v>
      </c>
    </row>
    <row r="178" spans="1:8" ht="22.5" customHeight="1">
      <c r="A178" s="19" t="s">
        <v>406</v>
      </c>
      <c r="B178" s="20"/>
      <c r="C178" s="21"/>
      <c r="D178" s="22"/>
      <c r="E178" s="23" t="s">
        <v>414</v>
      </c>
      <c r="F178" s="67">
        <v>9</v>
      </c>
      <c r="G178" s="98">
        <v>9</v>
      </c>
      <c r="H178" s="67">
        <f t="shared" si="11"/>
        <v>100</v>
      </c>
    </row>
    <row r="179" spans="1:8" ht="18.75" customHeight="1">
      <c r="A179" s="19" t="s">
        <v>487</v>
      </c>
      <c r="B179" s="20"/>
      <c r="C179" s="21"/>
      <c r="D179" s="22" t="s">
        <v>63</v>
      </c>
      <c r="E179" s="23"/>
      <c r="F179" s="67">
        <f>F180+F186</f>
        <v>27701.6</v>
      </c>
      <c r="G179" s="98">
        <f>G180+G186</f>
        <v>26370.199999999997</v>
      </c>
      <c r="H179" s="67">
        <f t="shared" si="11"/>
        <v>95.19377942068328</v>
      </c>
    </row>
    <row r="180" spans="1:8" ht="27" customHeight="1">
      <c r="A180" s="19" t="s">
        <v>818</v>
      </c>
      <c r="B180" s="20"/>
      <c r="C180" s="21"/>
      <c r="D180" s="22" t="s">
        <v>65</v>
      </c>
      <c r="E180" s="23"/>
      <c r="F180" s="67">
        <f>F181+F183</f>
        <v>1676.1</v>
      </c>
      <c r="G180" s="98">
        <f>G181+G183</f>
        <v>1059.3</v>
      </c>
      <c r="H180" s="67">
        <f t="shared" si="11"/>
        <v>63.20028637909433</v>
      </c>
    </row>
    <row r="181" spans="1:8" ht="71.25" customHeight="1">
      <c r="A181" s="24" t="s">
        <v>634</v>
      </c>
      <c r="B181" s="20"/>
      <c r="C181" s="21"/>
      <c r="D181" s="22" t="s">
        <v>635</v>
      </c>
      <c r="E181" s="23"/>
      <c r="F181" s="67">
        <f>F182</f>
        <v>63.6</v>
      </c>
      <c r="G181" s="98">
        <f>G182</f>
        <v>63.6</v>
      </c>
      <c r="H181" s="67">
        <f t="shared" si="11"/>
        <v>100</v>
      </c>
    </row>
    <row r="182" spans="1:8" ht="18" customHeight="1">
      <c r="A182" s="19" t="s">
        <v>420</v>
      </c>
      <c r="B182" s="20"/>
      <c r="C182" s="21"/>
      <c r="D182" s="22"/>
      <c r="E182" s="23">
        <v>830</v>
      </c>
      <c r="F182" s="67">
        <v>63.6</v>
      </c>
      <c r="G182" s="98">
        <v>63.6</v>
      </c>
      <c r="H182" s="67">
        <f t="shared" si="11"/>
        <v>100</v>
      </c>
    </row>
    <row r="183" spans="1:8" ht="15.75" customHeight="1">
      <c r="A183" s="19" t="s">
        <v>387</v>
      </c>
      <c r="B183" s="20"/>
      <c r="C183" s="21"/>
      <c r="D183" s="22" t="s">
        <v>819</v>
      </c>
      <c r="E183" s="23"/>
      <c r="F183" s="67">
        <f>SUM(F184:F185)</f>
        <v>1612.5</v>
      </c>
      <c r="G183" s="98">
        <f>SUM(G184:G185)</f>
        <v>995.7</v>
      </c>
      <c r="H183" s="67">
        <f t="shared" si="11"/>
        <v>61.74883720930233</v>
      </c>
    </row>
    <row r="184" spans="1:8" ht="26.25" customHeight="1">
      <c r="A184" s="19" t="s">
        <v>424</v>
      </c>
      <c r="B184" s="20"/>
      <c r="C184" s="21"/>
      <c r="D184" s="22"/>
      <c r="E184" s="23">
        <v>240</v>
      </c>
      <c r="F184" s="67">
        <v>1379.5</v>
      </c>
      <c r="G184" s="98">
        <v>810.5</v>
      </c>
      <c r="H184" s="67">
        <f t="shared" si="11"/>
        <v>58.75317143892714</v>
      </c>
    </row>
    <row r="185" spans="1:8" ht="17.25" customHeight="1">
      <c r="A185" s="19" t="s">
        <v>425</v>
      </c>
      <c r="B185" s="20"/>
      <c r="C185" s="21"/>
      <c r="D185" s="22" t="s">
        <v>491</v>
      </c>
      <c r="E185" s="23" t="s">
        <v>417</v>
      </c>
      <c r="F185" s="67">
        <v>233</v>
      </c>
      <c r="G185" s="98">
        <v>185.2</v>
      </c>
      <c r="H185" s="67">
        <f t="shared" si="11"/>
        <v>79.48497854077252</v>
      </c>
    </row>
    <row r="186" spans="1:8" ht="39" customHeight="1">
      <c r="A186" s="19" t="s">
        <v>820</v>
      </c>
      <c r="B186" s="20"/>
      <c r="C186" s="21"/>
      <c r="D186" s="22" t="s">
        <v>821</v>
      </c>
      <c r="E186" s="23"/>
      <c r="F186" s="67">
        <f>F187</f>
        <v>26025.5</v>
      </c>
      <c r="G186" s="98">
        <f>G187</f>
        <v>25310.899999999998</v>
      </c>
      <c r="H186" s="67">
        <f t="shared" si="11"/>
        <v>97.2542314268698</v>
      </c>
    </row>
    <row r="187" spans="1:8" ht="18" customHeight="1">
      <c r="A187" s="19" t="s">
        <v>179</v>
      </c>
      <c r="B187" s="20"/>
      <c r="C187" s="21"/>
      <c r="D187" s="22" t="s">
        <v>822</v>
      </c>
      <c r="E187" s="23"/>
      <c r="F187" s="67">
        <f>SUM(F188:F191)</f>
        <v>26025.5</v>
      </c>
      <c r="G187" s="98">
        <f>SUM(G188:G191)</f>
        <v>25310.899999999998</v>
      </c>
      <c r="H187" s="67">
        <f t="shared" si="11"/>
        <v>97.2542314268698</v>
      </c>
    </row>
    <row r="188" spans="1:8" ht="17.25" customHeight="1">
      <c r="A188" s="19" t="s">
        <v>418</v>
      </c>
      <c r="B188" s="20"/>
      <c r="C188" s="21"/>
      <c r="D188" s="22"/>
      <c r="E188" s="23" t="s">
        <v>419</v>
      </c>
      <c r="F188" s="67">
        <v>1936.4</v>
      </c>
      <c r="G188" s="98">
        <v>1923.1</v>
      </c>
      <c r="H188" s="67">
        <f t="shared" si="11"/>
        <v>99.31315843833917</v>
      </c>
    </row>
    <row r="189" spans="1:8" ht="25.5" customHeight="1">
      <c r="A189" s="19" t="s">
        <v>424</v>
      </c>
      <c r="B189" s="20"/>
      <c r="C189" s="21"/>
      <c r="D189" s="22"/>
      <c r="E189" s="23" t="s">
        <v>414</v>
      </c>
      <c r="F189" s="67">
        <v>1916.8</v>
      </c>
      <c r="G189" s="98">
        <v>1669.8</v>
      </c>
      <c r="H189" s="67">
        <f t="shared" si="11"/>
        <v>87.11393989983306</v>
      </c>
    </row>
    <row r="190" spans="1:8" ht="18" customHeight="1">
      <c r="A190" s="19" t="s">
        <v>408</v>
      </c>
      <c r="B190" s="20"/>
      <c r="C190" s="21"/>
      <c r="D190" s="22"/>
      <c r="E190" s="23">
        <v>610</v>
      </c>
      <c r="F190" s="67">
        <v>22169.1</v>
      </c>
      <c r="G190" s="98">
        <v>21714.8</v>
      </c>
      <c r="H190" s="67">
        <f t="shared" si="11"/>
        <v>97.95075127091312</v>
      </c>
    </row>
    <row r="191" spans="1:8" ht="21.75" customHeight="1">
      <c r="A191" s="19" t="s">
        <v>425</v>
      </c>
      <c r="B191" s="20"/>
      <c r="C191" s="21"/>
      <c r="D191" s="22"/>
      <c r="E191" s="23" t="s">
        <v>417</v>
      </c>
      <c r="F191" s="89">
        <v>3.2</v>
      </c>
      <c r="G191" s="99">
        <v>3.2</v>
      </c>
      <c r="H191" s="67">
        <f t="shared" si="11"/>
        <v>100</v>
      </c>
    </row>
    <row r="192" spans="1:8" ht="36.75" customHeight="1">
      <c r="A192" s="19" t="s">
        <v>741</v>
      </c>
      <c r="B192" s="20"/>
      <c r="C192" s="21"/>
      <c r="D192" s="22" t="s">
        <v>737</v>
      </c>
      <c r="E192" s="23"/>
      <c r="F192" s="67">
        <f>F193+F197+F202</f>
        <v>57147.6</v>
      </c>
      <c r="G192" s="98">
        <f>G193+G197+G202</f>
        <v>55711.4</v>
      </c>
      <c r="H192" s="67">
        <f t="shared" si="11"/>
        <v>97.48685859073697</v>
      </c>
    </row>
    <row r="193" spans="1:8" ht="28.5" customHeight="1">
      <c r="A193" s="19" t="s">
        <v>742</v>
      </c>
      <c r="B193" s="20"/>
      <c r="C193" s="21"/>
      <c r="D193" s="22" t="s">
        <v>743</v>
      </c>
      <c r="E193" s="23"/>
      <c r="F193" s="67">
        <f>F194</f>
        <v>167.8</v>
      </c>
      <c r="G193" s="98">
        <f>G194</f>
        <v>167.7</v>
      </c>
      <c r="H193" s="67">
        <f t="shared" si="11"/>
        <v>99.94040524433848</v>
      </c>
    </row>
    <row r="194" spans="1:8" ht="29.25" customHeight="1">
      <c r="A194" s="19" t="s">
        <v>744</v>
      </c>
      <c r="B194" s="20"/>
      <c r="C194" s="21"/>
      <c r="D194" s="22" t="s">
        <v>745</v>
      </c>
      <c r="E194" s="23"/>
      <c r="F194" s="67">
        <f>+F195</f>
        <v>167.8</v>
      </c>
      <c r="G194" s="98">
        <f>+G195</f>
        <v>167.7</v>
      </c>
      <c r="H194" s="67">
        <f t="shared" si="11"/>
        <v>99.94040524433848</v>
      </c>
    </row>
    <row r="195" spans="1:8" ht="27.75" customHeight="1">
      <c r="A195" s="19" t="s">
        <v>447</v>
      </c>
      <c r="B195" s="20"/>
      <c r="C195" s="21"/>
      <c r="D195" s="22" t="s">
        <v>746</v>
      </c>
      <c r="E195" s="23"/>
      <c r="F195" s="67">
        <f>F196</f>
        <v>167.8</v>
      </c>
      <c r="G195" s="98">
        <f>G196</f>
        <v>167.7</v>
      </c>
      <c r="H195" s="67">
        <f t="shared" si="11"/>
        <v>99.94040524433848</v>
      </c>
    </row>
    <row r="196" spans="1:8" ht="27.75" customHeight="1">
      <c r="A196" s="19" t="s">
        <v>406</v>
      </c>
      <c r="B196" s="20"/>
      <c r="C196" s="21"/>
      <c r="D196" s="22"/>
      <c r="E196" s="23" t="s">
        <v>414</v>
      </c>
      <c r="F196" s="67">
        <v>167.8</v>
      </c>
      <c r="G196" s="98">
        <v>167.7</v>
      </c>
      <c r="H196" s="67">
        <f t="shared" si="11"/>
        <v>99.94040524433848</v>
      </c>
    </row>
    <row r="197" spans="1:8" ht="26.25" customHeight="1">
      <c r="A197" s="19" t="s">
        <v>378</v>
      </c>
      <c r="B197" s="20"/>
      <c r="C197" s="21"/>
      <c r="D197" s="22" t="s">
        <v>747</v>
      </c>
      <c r="E197" s="23"/>
      <c r="F197" s="67">
        <f>F198</f>
        <v>7635.1</v>
      </c>
      <c r="G197" s="98">
        <f>G198</f>
        <v>7629.8</v>
      </c>
      <c r="H197" s="67">
        <f t="shared" si="11"/>
        <v>99.93058375135885</v>
      </c>
    </row>
    <row r="198" spans="1:8" ht="61.5" customHeight="1">
      <c r="A198" s="24" t="s">
        <v>748</v>
      </c>
      <c r="B198" s="20"/>
      <c r="C198" s="21"/>
      <c r="D198" s="22" t="s">
        <v>749</v>
      </c>
      <c r="E198" s="23"/>
      <c r="F198" s="67">
        <f>F199</f>
        <v>7635.1</v>
      </c>
      <c r="G198" s="98">
        <f>G199</f>
        <v>7629.8</v>
      </c>
      <c r="H198" s="67">
        <f t="shared" si="11"/>
        <v>99.93058375135885</v>
      </c>
    </row>
    <row r="199" spans="1:8" ht="58.5" customHeight="1">
      <c r="A199" s="24" t="s">
        <v>450</v>
      </c>
      <c r="B199" s="20"/>
      <c r="C199" s="21"/>
      <c r="D199" s="22" t="s">
        <v>750</v>
      </c>
      <c r="E199" s="23"/>
      <c r="F199" s="67">
        <f>F201+F200</f>
        <v>7635.1</v>
      </c>
      <c r="G199" s="98">
        <f>G201+G200</f>
        <v>7629.8</v>
      </c>
      <c r="H199" s="67">
        <f t="shared" si="11"/>
        <v>99.93058375135885</v>
      </c>
    </row>
    <row r="200" spans="1:8" ht="30" customHeight="1">
      <c r="A200" s="19" t="s">
        <v>406</v>
      </c>
      <c r="B200" s="20"/>
      <c r="C200" s="21"/>
      <c r="D200" s="22"/>
      <c r="E200" s="23" t="s">
        <v>414</v>
      </c>
      <c r="F200" s="67">
        <v>135.1</v>
      </c>
      <c r="G200" s="98">
        <v>135</v>
      </c>
      <c r="H200" s="67">
        <f t="shared" si="11"/>
        <v>99.9259807549963</v>
      </c>
    </row>
    <row r="201" spans="1:8" ht="21" customHeight="1">
      <c r="A201" s="19" t="s">
        <v>751</v>
      </c>
      <c r="B201" s="20"/>
      <c r="C201" s="21"/>
      <c r="D201" s="22"/>
      <c r="E201" s="23" t="s">
        <v>413</v>
      </c>
      <c r="F201" s="67">
        <v>7500</v>
      </c>
      <c r="G201" s="98">
        <v>7494.8</v>
      </c>
      <c r="H201" s="67">
        <f t="shared" si="11"/>
        <v>99.93066666666667</v>
      </c>
    </row>
    <row r="202" spans="1:8" ht="18" customHeight="1">
      <c r="A202" s="19" t="s">
        <v>394</v>
      </c>
      <c r="B202" s="20"/>
      <c r="C202" s="21"/>
      <c r="D202" s="22" t="s">
        <v>738</v>
      </c>
      <c r="E202" s="23"/>
      <c r="F202" s="67">
        <f>F203+F209+F215</f>
        <v>49344.7</v>
      </c>
      <c r="G202" s="98">
        <f>G203+G209+G215</f>
        <v>47913.9</v>
      </c>
      <c r="H202" s="67">
        <f aca="true" t="shared" si="12" ref="H202:H265">G202/F202*100</f>
        <v>97.10039781374698</v>
      </c>
    </row>
    <row r="203" spans="1:8" ht="24.75" customHeight="1">
      <c r="A203" s="19" t="s">
        <v>752</v>
      </c>
      <c r="B203" s="20"/>
      <c r="C203" s="21"/>
      <c r="D203" s="22" t="s">
        <v>739</v>
      </c>
      <c r="E203" s="23"/>
      <c r="F203" s="67">
        <f>F204++F207</f>
        <v>18616.3</v>
      </c>
      <c r="G203" s="98">
        <f>G204++G207</f>
        <v>17793.5</v>
      </c>
      <c r="H203" s="67">
        <f t="shared" si="12"/>
        <v>95.58021733642023</v>
      </c>
    </row>
    <row r="204" spans="1:8" ht="17.25" customHeight="1">
      <c r="A204" s="19" t="s">
        <v>172</v>
      </c>
      <c r="B204" s="20"/>
      <c r="C204" s="21"/>
      <c r="D204" s="22" t="s">
        <v>740</v>
      </c>
      <c r="E204" s="23"/>
      <c r="F204" s="67">
        <f>F205+F206</f>
        <v>15718.599999999999</v>
      </c>
      <c r="G204" s="98">
        <f>G205+G206</f>
        <v>15118.6</v>
      </c>
      <c r="H204" s="67">
        <f t="shared" si="12"/>
        <v>96.18286615856375</v>
      </c>
    </row>
    <row r="205" spans="1:8" ht="16.5" customHeight="1">
      <c r="A205" s="19" t="s">
        <v>405</v>
      </c>
      <c r="B205" s="20"/>
      <c r="C205" s="21"/>
      <c r="D205" s="22"/>
      <c r="E205" s="23">
        <v>120</v>
      </c>
      <c r="F205" s="67">
        <v>15364.3</v>
      </c>
      <c r="G205" s="98">
        <v>14803.7</v>
      </c>
      <c r="H205" s="67">
        <f t="shared" si="12"/>
        <v>96.35128186770632</v>
      </c>
    </row>
    <row r="206" spans="1:8" ht="26.25" customHeight="1">
      <c r="A206" s="19" t="s">
        <v>406</v>
      </c>
      <c r="B206" s="20"/>
      <c r="C206" s="21"/>
      <c r="D206" s="22"/>
      <c r="E206" s="23">
        <v>240</v>
      </c>
      <c r="F206" s="67">
        <v>354.3</v>
      </c>
      <c r="G206" s="98">
        <v>314.9</v>
      </c>
      <c r="H206" s="67">
        <f t="shared" si="12"/>
        <v>88.87948066610217</v>
      </c>
    </row>
    <row r="207" spans="1:8" ht="76.5" customHeight="1">
      <c r="A207" s="24" t="s">
        <v>634</v>
      </c>
      <c r="B207" s="20"/>
      <c r="C207" s="21"/>
      <c r="D207" s="22" t="s">
        <v>161</v>
      </c>
      <c r="E207" s="23"/>
      <c r="F207" s="67">
        <f>+F208</f>
        <v>2897.7</v>
      </c>
      <c r="G207" s="98">
        <f>+G208</f>
        <v>2674.9</v>
      </c>
      <c r="H207" s="67">
        <f t="shared" si="12"/>
        <v>92.3111433205646</v>
      </c>
    </row>
    <row r="208" spans="1:8" ht="13.5" customHeight="1">
      <c r="A208" s="35" t="s">
        <v>420</v>
      </c>
      <c r="B208" s="20"/>
      <c r="C208" s="21"/>
      <c r="D208" s="22"/>
      <c r="E208" s="23">
        <v>830</v>
      </c>
      <c r="F208" s="67">
        <v>2897.7</v>
      </c>
      <c r="G208" s="98">
        <v>2674.9</v>
      </c>
      <c r="H208" s="67">
        <f t="shared" si="12"/>
        <v>92.3111433205646</v>
      </c>
    </row>
    <row r="209" spans="1:8" ht="36.75" customHeight="1">
      <c r="A209" s="19" t="s">
        <v>461</v>
      </c>
      <c r="B209" s="20"/>
      <c r="C209" s="21"/>
      <c r="D209" s="22" t="s">
        <v>754</v>
      </c>
      <c r="E209" s="23"/>
      <c r="F209" s="67">
        <f>F212+F210</f>
        <v>25556.1</v>
      </c>
      <c r="G209" s="98">
        <f>G212+G210</f>
        <v>25224.1</v>
      </c>
      <c r="H209" s="67">
        <f t="shared" si="12"/>
        <v>98.70089724175442</v>
      </c>
    </row>
    <row r="210" spans="1:8" ht="19.5" customHeight="1">
      <c r="A210" s="19" t="s">
        <v>179</v>
      </c>
      <c r="B210" s="20"/>
      <c r="C210" s="21"/>
      <c r="D210" s="22" t="s">
        <v>801</v>
      </c>
      <c r="E210" s="23"/>
      <c r="F210" s="67">
        <f>+F211</f>
        <v>10480</v>
      </c>
      <c r="G210" s="98">
        <f>+G211</f>
        <v>10480</v>
      </c>
      <c r="H210" s="67">
        <f t="shared" si="12"/>
        <v>100</v>
      </c>
    </row>
    <row r="211" spans="1:8" ht="20.25" customHeight="1">
      <c r="A211" s="19" t="s">
        <v>408</v>
      </c>
      <c r="B211" s="20"/>
      <c r="C211" s="21"/>
      <c r="D211" s="22"/>
      <c r="E211" s="23">
        <v>610</v>
      </c>
      <c r="F211" s="67">
        <v>10480</v>
      </c>
      <c r="G211" s="98">
        <v>10480</v>
      </c>
      <c r="H211" s="67">
        <f t="shared" si="12"/>
        <v>100</v>
      </c>
    </row>
    <row r="212" spans="1:8" ht="18.75" customHeight="1">
      <c r="A212" s="19" t="s">
        <v>387</v>
      </c>
      <c r="B212" s="20"/>
      <c r="C212" s="21"/>
      <c r="D212" s="22" t="s">
        <v>755</v>
      </c>
      <c r="E212" s="23"/>
      <c r="F212" s="67">
        <f>SUM(F213:F214)</f>
        <v>15076.1</v>
      </c>
      <c r="G212" s="98">
        <f>SUM(G213:G214)</f>
        <v>14744.1</v>
      </c>
      <c r="H212" s="67">
        <f t="shared" si="12"/>
        <v>97.79783896365771</v>
      </c>
    </row>
    <row r="213" spans="1:8" ht="26.25" customHeight="1">
      <c r="A213" s="19" t="s">
        <v>406</v>
      </c>
      <c r="B213" s="20"/>
      <c r="C213" s="21"/>
      <c r="D213" s="22"/>
      <c r="E213" s="23">
        <v>240</v>
      </c>
      <c r="F213" s="67">
        <v>11137.1</v>
      </c>
      <c r="G213" s="98">
        <v>10829.5</v>
      </c>
      <c r="H213" s="67">
        <f t="shared" si="12"/>
        <v>97.23806017724542</v>
      </c>
    </row>
    <row r="214" spans="1:8" ht="16.5" customHeight="1">
      <c r="A214" s="19" t="s">
        <v>407</v>
      </c>
      <c r="B214" s="20"/>
      <c r="C214" s="21"/>
      <c r="D214" s="22"/>
      <c r="E214" s="23">
        <v>850</v>
      </c>
      <c r="F214" s="67">
        <v>3939</v>
      </c>
      <c r="G214" s="98">
        <v>3914.6</v>
      </c>
      <c r="H214" s="67">
        <f t="shared" si="12"/>
        <v>99.38055343995937</v>
      </c>
    </row>
    <row r="215" spans="1:8" ht="42.75" customHeight="1">
      <c r="A215" s="43" t="s">
        <v>760</v>
      </c>
      <c r="B215" s="46"/>
      <c r="C215" s="33"/>
      <c r="D215" s="38" t="s">
        <v>761</v>
      </c>
      <c r="E215" s="38"/>
      <c r="F215" s="67">
        <f>+F216+F219</f>
        <v>5172.3</v>
      </c>
      <c r="G215" s="98">
        <f>+G216+G219</f>
        <v>4896.3</v>
      </c>
      <c r="H215" s="67">
        <f t="shared" si="12"/>
        <v>94.66388260541731</v>
      </c>
    </row>
    <row r="216" spans="1:8" ht="45.75" customHeight="1">
      <c r="A216" s="43" t="s">
        <v>762</v>
      </c>
      <c r="B216" s="46"/>
      <c r="C216" s="33"/>
      <c r="D216" s="38" t="s">
        <v>763</v>
      </c>
      <c r="E216" s="38"/>
      <c r="F216" s="67">
        <f>+F217+F218</f>
        <v>819</v>
      </c>
      <c r="G216" s="98">
        <f>+G217+G218</f>
        <v>637.5</v>
      </c>
      <c r="H216" s="67">
        <f t="shared" si="12"/>
        <v>77.83882783882784</v>
      </c>
    </row>
    <row r="217" spans="1:8" ht="22.5" customHeight="1">
      <c r="A217" s="43" t="s">
        <v>405</v>
      </c>
      <c r="B217" s="46"/>
      <c r="C217" s="33"/>
      <c r="D217" s="38"/>
      <c r="E217" s="38">
        <v>120</v>
      </c>
      <c r="F217" s="67">
        <v>695.1</v>
      </c>
      <c r="G217" s="98">
        <v>633.1</v>
      </c>
      <c r="H217" s="67">
        <f t="shared" si="12"/>
        <v>91.08042008344123</v>
      </c>
    </row>
    <row r="218" spans="1:8" ht="29.25" customHeight="1">
      <c r="A218" s="19" t="s">
        <v>406</v>
      </c>
      <c r="B218" s="20"/>
      <c r="C218" s="21"/>
      <c r="D218" s="22"/>
      <c r="E218" s="23">
        <v>240</v>
      </c>
      <c r="F218" s="67">
        <v>123.9</v>
      </c>
      <c r="G218" s="98">
        <v>4.4</v>
      </c>
      <c r="H218" s="67">
        <f t="shared" si="12"/>
        <v>3.5512510088781277</v>
      </c>
    </row>
    <row r="219" spans="1:8" ht="48" customHeight="1">
      <c r="A219" s="43" t="s">
        <v>764</v>
      </c>
      <c r="B219" s="46"/>
      <c r="C219" s="33"/>
      <c r="D219" s="38" t="s">
        <v>765</v>
      </c>
      <c r="E219" s="38"/>
      <c r="F219" s="67">
        <f>+F220+F221</f>
        <v>4353.3</v>
      </c>
      <c r="G219" s="98">
        <f>+G220+G221</f>
        <v>4258.8</v>
      </c>
      <c r="H219" s="67">
        <f t="shared" si="12"/>
        <v>97.82923299565847</v>
      </c>
    </row>
    <row r="220" spans="1:8" ht="16.5" customHeight="1">
      <c r="A220" s="43" t="s">
        <v>405</v>
      </c>
      <c r="B220" s="46"/>
      <c r="C220" s="33"/>
      <c r="D220" s="38"/>
      <c r="E220" s="38">
        <v>120</v>
      </c>
      <c r="F220" s="67">
        <v>4337.7</v>
      </c>
      <c r="G220" s="98">
        <v>4243.2</v>
      </c>
      <c r="H220" s="67">
        <f t="shared" si="12"/>
        <v>97.82142610139014</v>
      </c>
    </row>
    <row r="221" spans="1:8" ht="21" customHeight="1">
      <c r="A221" s="19" t="s">
        <v>406</v>
      </c>
      <c r="B221" s="20"/>
      <c r="C221" s="47"/>
      <c r="D221" s="38"/>
      <c r="E221" s="38">
        <v>240</v>
      </c>
      <c r="F221" s="67">
        <v>15.6</v>
      </c>
      <c r="G221" s="98">
        <v>15.6</v>
      </c>
      <c r="H221" s="67">
        <f t="shared" si="12"/>
        <v>100</v>
      </c>
    </row>
    <row r="222" spans="1:8" ht="28.5" customHeight="1">
      <c r="A222" s="19" t="s">
        <v>637</v>
      </c>
      <c r="B222" s="48"/>
      <c r="C222" s="28"/>
      <c r="D222" s="25" t="s">
        <v>254</v>
      </c>
      <c r="E222" s="38"/>
      <c r="F222" s="67">
        <f aca="true" t="shared" si="13" ref="F222:G225">F223</f>
        <v>100000</v>
      </c>
      <c r="G222" s="98">
        <f t="shared" si="13"/>
        <v>98900</v>
      </c>
      <c r="H222" s="67">
        <f t="shared" si="12"/>
        <v>98.9</v>
      </c>
    </row>
    <row r="223" spans="1:8" ht="17.25" customHeight="1">
      <c r="A223" s="49" t="s">
        <v>74</v>
      </c>
      <c r="B223" s="31"/>
      <c r="C223" s="33"/>
      <c r="D223" s="38" t="s">
        <v>252</v>
      </c>
      <c r="E223" s="38"/>
      <c r="F223" s="67">
        <f t="shared" si="13"/>
        <v>100000</v>
      </c>
      <c r="G223" s="98">
        <f t="shared" si="13"/>
        <v>98900</v>
      </c>
      <c r="H223" s="67">
        <f t="shared" si="12"/>
        <v>98.9</v>
      </c>
    </row>
    <row r="224" spans="1:8" ht="24.75" customHeight="1">
      <c r="A224" s="43" t="s">
        <v>167</v>
      </c>
      <c r="B224" s="31"/>
      <c r="C224" s="33"/>
      <c r="D224" s="38" t="s">
        <v>168</v>
      </c>
      <c r="E224" s="38"/>
      <c r="F224" s="67">
        <f t="shared" si="13"/>
        <v>100000</v>
      </c>
      <c r="G224" s="98">
        <f t="shared" si="13"/>
        <v>98900</v>
      </c>
      <c r="H224" s="67">
        <f t="shared" si="12"/>
        <v>98.9</v>
      </c>
    </row>
    <row r="225" spans="1:8" ht="18" customHeight="1">
      <c r="A225" s="43" t="s">
        <v>104</v>
      </c>
      <c r="B225" s="31"/>
      <c r="C225" s="33"/>
      <c r="D225" s="38" t="s">
        <v>75</v>
      </c>
      <c r="E225" s="38"/>
      <c r="F225" s="67">
        <f t="shared" si="13"/>
        <v>100000</v>
      </c>
      <c r="G225" s="98">
        <f t="shared" si="13"/>
        <v>98900</v>
      </c>
      <c r="H225" s="67">
        <f t="shared" si="12"/>
        <v>98.9</v>
      </c>
    </row>
    <row r="226" spans="1:8" ht="36.75" customHeight="1">
      <c r="A226" s="43" t="s">
        <v>105</v>
      </c>
      <c r="B226" s="31"/>
      <c r="C226" s="33"/>
      <c r="D226" s="38"/>
      <c r="E226" s="38">
        <v>840</v>
      </c>
      <c r="F226" s="67">
        <v>100000</v>
      </c>
      <c r="G226" s="98">
        <v>98900</v>
      </c>
      <c r="H226" s="67">
        <f t="shared" si="12"/>
        <v>98.9</v>
      </c>
    </row>
    <row r="227" spans="1:8" ht="26.25" customHeight="1">
      <c r="A227" s="19" t="s">
        <v>243</v>
      </c>
      <c r="B227" s="31"/>
      <c r="C227" s="28"/>
      <c r="D227" s="22" t="s">
        <v>469</v>
      </c>
      <c r="E227" s="23"/>
      <c r="F227" s="67">
        <f>F228</f>
        <v>852.7</v>
      </c>
      <c r="G227" s="98">
        <f>G228</f>
        <v>852.7</v>
      </c>
      <c r="H227" s="67">
        <f t="shared" si="12"/>
        <v>100</v>
      </c>
    </row>
    <row r="228" spans="1:8" ht="16.5" customHeight="1">
      <c r="A228" s="19" t="s">
        <v>172</v>
      </c>
      <c r="B228" s="31"/>
      <c r="C228" s="28"/>
      <c r="D228" s="22" t="s">
        <v>470</v>
      </c>
      <c r="E228" s="23"/>
      <c r="F228" s="67">
        <f>F229</f>
        <v>852.7</v>
      </c>
      <c r="G228" s="98">
        <f>G229</f>
        <v>852.7</v>
      </c>
      <c r="H228" s="67">
        <f t="shared" si="12"/>
        <v>100</v>
      </c>
    </row>
    <row r="229" spans="1:8" ht="18" customHeight="1">
      <c r="A229" s="35" t="s">
        <v>425</v>
      </c>
      <c r="B229" s="31"/>
      <c r="C229" s="28"/>
      <c r="D229" s="22"/>
      <c r="E229" s="23">
        <v>850</v>
      </c>
      <c r="F229" s="67">
        <v>852.7</v>
      </c>
      <c r="G229" s="98">
        <v>852.7</v>
      </c>
      <c r="H229" s="67">
        <f t="shared" si="12"/>
        <v>100</v>
      </c>
    </row>
    <row r="230" spans="1:8" ht="16.5" customHeight="1">
      <c r="A230" s="43" t="s">
        <v>238</v>
      </c>
      <c r="B230" s="31"/>
      <c r="C230" s="33"/>
      <c r="D230" s="38" t="s">
        <v>144</v>
      </c>
      <c r="E230" s="50"/>
      <c r="F230" s="67">
        <f>+F231</f>
        <v>1223.7</v>
      </c>
      <c r="G230" s="98">
        <f>+G231</f>
        <v>1223.7</v>
      </c>
      <c r="H230" s="67">
        <f t="shared" si="12"/>
        <v>100</v>
      </c>
    </row>
    <row r="231" spans="1:8" ht="27.75" customHeight="1">
      <c r="A231" s="43" t="s">
        <v>361</v>
      </c>
      <c r="B231" s="31"/>
      <c r="C231" s="33"/>
      <c r="D231" s="38" t="s">
        <v>362</v>
      </c>
      <c r="E231" s="50"/>
      <c r="F231" s="67">
        <f>+F232+F233</f>
        <v>1223.7</v>
      </c>
      <c r="G231" s="98">
        <f>+G232+G233</f>
        <v>1223.7</v>
      </c>
      <c r="H231" s="67">
        <f t="shared" si="12"/>
        <v>100</v>
      </c>
    </row>
    <row r="232" spans="1:8" ht="24.75" customHeight="1">
      <c r="A232" s="51" t="s">
        <v>424</v>
      </c>
      <c r="B232" s="52"/>
      <c r="C232" s="53"/>
      <c r="D232" s="54"/>
      <c r="E232" s="55" t="s">
        <v>414</v>
      </c>
      <c r="F232" s="89">
        <v>923.7</v>
      </c>
      <c r="G232" s="99">
        <v>923.7</v>
      </c>
      <c r="H232" s="67">
        <f t="shared" si="12"/>
        <v>100</v>
      </c>
    </row>
    <row r="233" spans="1:8" ht="13.5" customHeight="1">
      <c r="A233" s="43" t="s">
        <v>387</v>
      </c>
      <c r="B233" s="31"/>
      <c r="C233" s="33"/>
      <c r="D233" s="38" t="s">
        <v>164</v>
      </c>
      <c r="E233" s="38"/>
      <c r="F233" s="67">
        <f>F234</f>
        <v>300</v>
      </c>
      <c r="G233" s="98">
        <f>G234</f>
        <v>300</v>
      </c>
      <c r="H233" s="67">
        <f t="shared" si="12"/>
        <v>100</v>
      </c>
    </row>
    <row r="234" spans="1:8" ht="24.75" customHeight="1">
      <c r="A234" s="43" t="s">
        <v>424</v>
      </c>
      <c r="B234" s="31"/>
      <c r="C234" s="33"/>
      <c r="D234" s="38"/>
      <c r="E234" s="38">
        <v>240</v>
      </c>
      <c r="F234" s="67">
        <v>300</v>
      </c>
      <c r="G234" s="98">
        <v>300</v>
      </c>
      <c r="H234" s="67">
        <f t="shared" si="12"/>
        <v>100</v>
      </c>
    </row>
    <row r="235" spans="1:8" ht="16.5" customHeight="1">
      <c r="A235" s="56" t="s">
        <v>173</v>
      </c>
      <c r="B235" s="57" t="s">
        <v>207</v>
      </c>
      <c r="C235" s="57"/>
      <c r="D235" s="57"/>
      <c r="E235" s="57"/>
      <c r="F235" s="91">
        <f>F236+F243</f>
        <v>7934.2</v>
      </c>
      <c r="G235" s="101">
        <f>G236+G243</f>
        <v>7888.5</v>
      </c>
      <c r="H235" s="107">
        <f t="shared" si="12"/>
        <v>99.42401250283582</v>
      </c>
    </row>
    <row r="236" spans="1:8" ht="16.5" customHeight="1">
      <c r="A236" s="19" t="s">
        <v>229</v>
      </c>
      <c r="B236" s="20" t="s">
        <v>207</v>
      </c>
      <c r="C236" s="21" t="s">
        <v>208</v>
      </c>
      <c r="D236" s="22"/>
      <c r="E236" s="23"/>
      <c r="F236" s="67">
        <f>F237</f>
        <v>7833</v>
      </c>
      <c r="G236" s="98">
        <f>G237</f>
        <v>7787.3</v>
      </c>
      <c r="H236" s="67">
        <f t="shared" si="12"/>
        <v>99.4165709179114</v>
      </c>
    </row>
    <row r="237" spans="1:8" ht="38.25" customHeight="1">
      <c r="A237" s="19" t="s">
        <v>449</v>
      </c>
      <c r="B237" s="20"/>
      <c r="C237" s="21"/>
      <c r="D237" s="22" t="s">
        <v>128</v>
      </c>
      <c r="E237" s="23"/>
      <c r="F237" s="67">
        <f>F238</f>
        <v>7833</v>
      </c>
      <c r="G237" s="98">
        <f>G238</f>
        <v>7787.3</v>
      </c>
      <c r="H237" s="67">
        <f t="shared" si="12"/>
        <v>99.4165709179114</v>
      </c>
    </row>
    <row r="238" spans="1:8" ht="17.25" customHeight="1">
      <c r="A238" s="19" t="s">
        <v>487</v>
      </c>
      <c r="B238" s="20"/>
      <c r="C238" s="21"/>
      <c r="D238" s="22" t="s">
        <v>63</v>
      </c>
      <c r="E238" s="23"/>
      <c r="F238" s="67">
        <f>F240</f>
        <v>7833</v>
      </c>
      <c r="G238" s="98">
        <f>G240</f>
        <v>7787.3</v>
      </c>
      <c r="H238" s="67">
        <f t="shared" si="12"/>
        <v>99.4165709179114</v>
      </c>
    </row>
    <row r="239" spans="1:8" ht="25.5" customHeight="1">
      <c r="A239" s="19" t="s">
        <v>818</v>
      </c>
      <c r="B239" s="20"/>
      <c r="C239" s="21"/>
      <c r="D239" s="22" t="s">
        <v>65</v>
      </c>
      <c r="E239" s="23"/>
      <c r="F239" s="67">
        <f>F240</f>
        <v>7833</v>
      </c>
      <c r="G239" s="98">
        <f>G240</f>
        <v>7787.3</v>
      </c>
      <c r="H239" s="67">
        <f t="shared" si="12"/>
        <v>99.4165709179114</v>
      </c>
    </row>
    <row r="240" spans="1:8" ht="37.5" customHeight="1">
      <c r="A240" s="19" t="s">
        <v>641</v>
      </c>
      <c r="B240" s="20"/>
      <c r="C240" s="21"/>
      <c r="D240" s="22" t="s">
        <v>646</v>
      </c>
      <c r="E240" s="23"/>
      <c r="F240" s="67">
        <f>SUM(F241:F242)</f>
        <v>7833</v>
      </c>
      <c r="G240" s="98">
        <f>SUM(G241:G242)</f>
        <v>7787.3</v>
      </c>
      <c r="H240" s="67">
        <f t="shared" si="12"/>
        <v>99.4165709179114</v>
      </c>
    </row>
    <row r="241" spans="1:8" ht="18.75" customHeight="1">
      <c r="A241" s="19" t="s">
        <v>405</v>
      </c>
      <c r="B241" s="20"/>
      <c r="C241" s="21"/>
      <c r="D241" s="22"/>
      <c r="E241" s="23">
        <v>120</v>
      </c>
      <c r="F241" s="67">
        <v>7401</v>
      </c>
      <c r="G241" s="98">
        <v>7371.7</v>
      </c>
      <c r="H241" s="67">
        <f t="shared" si="12"/>
        <v>99.60410755303337</v>
      </c>
    </row>
    <row r="242" spans="1:8" ht="27" customHeight="1">
      <c r="A242" s="19" t="s">
        <v>424</v>
      </c>
      <c r="B242" s="20"/>
      <c r="C242" s="21"/>
      <c r="D242" s="22"/>
      <c r="E242" s="23">
        <v>240</v>
      </c>
      <c r="F242" s="67">
        <v>432</v>
      </c>
      <c r="G242" s="98">
        <v>415.6</v>
      </c>
      <c r="H242" s="67">
        <f t="shared" si="12"/>
        <v>96.20370370370371</v>
      </c>
    </row>
    <row r="243" spans="1:8" ht="16.5" customHeight="1">
      <c r="A243" s="19" t="s">
        <v>176</v>
      </c>
      <c r="B243" s="20" t="s">
        <v>207</v>
      </c>
      <c r="C243" s="21" t="s">
        <v>209</v>
      </c>
      <c r="D243" s="22"/>
      <c r="E243" s="23"/>
      <c r="F243" s="67">
        <f>F244</f>
        <v>101.2</v>
      </c>
      <c r="G243" s="98">
        <f>G244</f>
        <v>101.2</v>
      </c>
      <c r="H243" s="67">
        <f t="shared" si="12"/>
        <v>100</v>
      </c>
    </row>
    <row r="244" spans="1:8" ht="37.5" customHeight="1">
      <c r="A244" s="19" t="s">
        <v>449</v>
      </c>
      <c r="B244" s="20"/>
      <c r="C244" s="21"/>
      <c r="D244" s="22" t="s">
        <v>128</v>
      </c>
      <c r="E244" s="23"/>
      <c r="F244" s="67">
        <f>F245</f>
        <v>101.2</v>
      </c>
      <c r="G244" s="98">
        <f>G245</f>
        <v>101.2</v>
      </c>
      <c r="H244" s="67">
        <f t="shared" si="12"/>
        <v>100</v>
      </c>
    </row>
    <row r="245" spans="1:8" ht="15" customHeight="1">
      <c r="A245" s="19" t="s">
        <v>487</v>
      </c>
      <c r="B245" s="20"/>
      <c r="C245" s="21"/>
      <c r="D245" s="22" t="s">
        <v>63</v>
      </c>
      <c r="E245" s="23"/>
      <c r="F245" s="67">
        <f>F247</f>
        <v>101.2</v>
      </c>
      <c r="G245" s="98">
        <f>G247</f>
        <v>101.2</v>
      </c>
      <c r="H245" s="67">
        <f t="shared" si="12"/>
        <v>100</v>
      </c>
    </row>
    <row r="246" spans="1:8" ht="27" customHeight="1">
      <c r="A246" s="19" t="s">
        <v>818</v>
      </c>
      <c r="B246" s="20"/>
      <c r="C246" s="21"/>
      <c r="D246" s="22" t="s">
        <v>65</v>
      </c>
      <c r="E246" s="23"/>
      <c r="F246" s="67">
        <f>F247</f>
        <v>101.2</v>
      </c>
      <c r="G246" s="98">
        <f>G247</f>
        <v>101.2</v>
      </c>
      <c r="H246" s="67">
        <f t="shared" si="12"/>
        <v>100</v>
      </c>
    </row>
    <row r="247" spans="1:8" ht="18" customHeight="1">
      <c r="A247" s="19" t="s">
        <v>177</v>
      </c>
      <c r="B247" s="20"/>
      <c r="C247" s="21"/>
      <c r="D247" s="22" t="s">
        <v>647</v>
      </c>
      <c r="E247" s="23"/>
      <c r="F247" s="67">
        <f>SUM(F248:F248)</f>
        <v>101.2</v>
      </c>
      <c r="G247" s="98">
        <f>SUM(G248:G248)</f>
        <v>101.2</v>
      </c>
      <c r="H247" s="67">
        <f t="shared" si="12"/>
        <v>100</v>
      </c>
    </row>
    <row r="248" spans="1:8" ht="26.25" customHeight="1">
      <c r="A248" s="19" t="s">
        <v>424</v>
      </c>
      <c r="B248" s="20"/>
      <c r="C248" s="21"/>
      <c r="D248" s="22"/>
      <c r="E248" s="23">
        <v>240</v>
      </c>
      <c r="F248" s="67">
        <v>101.2</v>
      </c>
      <c r="G248" s="98">
        <v>101.2</v>
      </c>
      <c r="H248" s="67">
        <f t="shared" si="12"/>
        <v>100</v>
      </c>
    </row>
    <row r="249" spans="1:8" ht="20.25" customHeight="1">
      <c r="A249" s="29" t="s">
        <v>178</v>
      </c>
      <c r="B249" s="30" t="s">
        <v>208</v>
      </c>
      <c r="C249" s="30"/>
      <c r="D249" s="30"/>
      <c r="E249" s="30"/>
      <c r="F249" s="88">
        <f>F250+F280</f>
        <v>40797.899999999994</v>
      </c>
      <c r="G249" s="102">
        <f>G250+G280</f>
        <v>40065.3</v>
      </c>
      <c r="H249" s="107">
        <f t="shared" si="12"/>
        <v>98.20431933996605</v>
      </c>
    </row>
    <row r="250" spans="1:8" ht="23.25" customHeight="1">
      <c r="A250" s="19" t="s">
        <v>237</v>
      </c>
      <c r="B250" s="20" t="s">
        <v>208</v>
      </c>
      <c r="C250" s="21" t="s">
        <v>213</v>
      </c>
      <c r="D250" s="22"/>
      <c r="E250" s="23"/>
      <c r="F250" s="67">
        <f>F251+F270+F277</f>
        <v>34347.899999999994</v>
      </c>
      <c r="G250" s="98">
        <f>G251+G270+G277</f>
        <v>33799</v>
      </c>
      <c r="H250" s="67">
        <f t="shared" si="12"/>
        <v>98.40194014772375</v>
      </c>
    </row>
    <row r="251" spans="1:8" ht="26.25" customHeight="1">
      <c r="A251" s="19" t="s">
        <v>89</v>
      </c>
      <c r="B251" s="20"/>
      <c r="C251" s="21"/>
      <c r="D251" s="22" t="s">
        <v>90</v>
      </c>
      <c r="E251" s="23"/>
      <c r="F251" s="67">
        <f>F252+F259+F263</f>
        <v>2301.5</v>
      </c>
      <c r="G251" s="98">
        <f>G252+G259+G263</f>
        <v>1970.4</v>
      </c>
      <c r="H251" s="67">
        <f t="shared" si="12"/>
        <v>85.6137301759722</v>
      </c>
    </row>
    <row r="252" spans="1:8" ht="24.75" customHeight="1">
      <c r="A252" s="19" t="s">
        <v>492</v>
      </c>
      <c r="B252" s="20"/>
      <c r="C252" s="21"/>
      <c r="D252" s="22" t="s">
        <v>92</v>
      </c>
      <c r="E252" s="23"/>
      <c r="F252" s="67">
        <f>F253+F256</f>
        <v>211.2</v>
      </c>
      <c r="G252" s="98">
        <f>G253+G256</f>
        <v>211.2</v>
      </c>
      <c r="H252" s="67">
        <f t="shared" si="12"/>
        <v>100</v>
      </c>
    </row>
    <row r="253" spans="1:8" ht="25.5" customHeight="1">
      <c r="A253" s="19" t="s">
        <v>93</v>
      </c>
      <c r="B253" s="20"/>
      <c r="C253" s="21"/>
      <c r="D253" s="22" t="s">
        <v>94</v>
      </c>
      <c r="E253" s="23"/>
      <c r="F253" s="67">
        <f>F254</f>
        <v>61.2</v>
      </c>
      <c r="G253" s="98">
        <f>G254</f>
        <v>61.2</v>
      </c>
      <c r="H253" s="67">
        <f t="shared" si="12"/>
        <v>100</v>
      </c>
    </row>
    <row r="254" spans="1:8" ht="21.75" customHeight="1">
      <c r="A254" s="19" t="s">
        <v>220</v>
      </c>
      <c r="B254" s="20"/>
      <c r="C254" s="21"/>
      <c r="D254" s="22" t="s">
        <v>648</v>
      </c>
      <c r="E254" s="23"/>
      <c r="F254" s="67">
        <f>SUM(F255:F255)</f>
        <v>61.2</v>
      </c>
      <c r="G254" s="98">
        <f>SUM(G255:G255)</f>
        <v>61.2</v>
      </c>
      <c r="H254" s="67">
        <f t="shared" si="12"/>
        <v>100</v>
      </c>
    </row>
    <row r="255" spans="1:8" ht="28.5" customHeight="1">
      <c r="A255" s="19" t="s">
        <v>424</v>
      </c>
      <c r="B255" s="20"/>
      <c r="C255" s="21"/>
      <c r="D255" s="22"/>
      <c r="E255" s="23">
        <v>240</v>
      </c>
      <c r="F255" s="67">
        <v>61.2</v>
      </c>
      <c r="G255" s="98">
        <v>61.2</v>
      </c>
      <c r="H255" s="67">
        <f t="shared" si="12"/>
        <v>100</v>
      </c>
    </row>
    <row r="256" spans="1:8" ht="23.25" customHeight="1">
      <c r="A256" s="19" t="s">
        <v>668</v>
      </c>
      <c r="B256" s="20"/>
      <c r="C256" s="21"/>
      <c r="D256" s="22" t="s">
        <v>669</v>
      </c>
      <c r="E256" s="23"/>
      <c r="F256" s="67">
        <f>F257</f>
        <v>150</v>
      </c>
      <c r="G256" s="98">
        <f>G257</f>
        <v>150</v>
      </c>
      <c r="H256" s="67">
        <f t="shared" si="12"/>
        <v>100</v>
      </c>
    </row>
    <row r="257" spans="1:8" ht="24" customHeight="1">
      <c r="A257" s="19" t="s">
        <v>220</v>
      </c>
      <c r="B257" s="20"/>
      <c r="C257" s="21"/>
      <c r="D257" s="22" t="s">
        <v>670</v>
      </c>
      <c r="E257" s="23"/>
      <c r="F257" s="67">
        <f>SUM(F258:F258)</f>
        <v>150</v>
      </c>
      <c r="G257" s="98">
        <f>SUM(G258:G258)</f>
        <v>150</v>
      </c>
      <c r="H257" s="67">
        <f t="shared" si="12"/>
        <v>100</v>
      </c>
    </row>
    <row r="258" spans="1:8" ht="25.5" customHeight="1">
      <c r="A258" s="19" t="s">
        <v>424</v>
      </c>
      <c r="B258" s="20"/>
      <c r="C258" s="21"/>
      <c r="D258" s="22"/>
      <c r="E258" s="23">
        <v>240</v>
      </c>
      <c r="F258" s="67">
        <v>150</v>
      </c>
      <c r="G258" s="98">
        <v>150</v>
      </c>
      <c r="H258" s="67">
        <f t="shared" si="12"/>
        <v>100</v>
      </c>
    </row>
    <row r="259" spans="1:8" ht="24" customHeight="1">
      <c r="A259" s="19" t="s">
        <v>608</v>
      </c>
      <c r="B259" s="20"/>
      <c r="C259" s="21"/>
      <c r="D259" s="22" t="s">
        <v>671</v>
      </c>
      <c r="E259" s="23"/>
      <c r="F259" s="67">
        <f>F261</f>
        <v>7</v>
      </c>
      <c r="G259" s="98">
        <f>G261</f>
        <v>3.2</v>
      </c>
      <c r="H259" s="67">
        <f t="shared" si="12"/>
        <v>45.714285714285715</v>
      </c>
    </row>
    <row r="260" spans="1:8" ht="24.75" customHeight="1">
      <c r="A260" s="19" t="s">
        <v>675</v>
      </c>
      <c r="B260" s="20"/>
      <c r="C260" s="21"/>
      <c r="D260" s="22" t="s">
        <v>676</v>
      </c>
      <c r="E260" s="23"/>
      <c r="F260" s="67">
        <f>F261</f>
        <v>7</v>
      </c>
      <c r="G260" s="98">
        <f>G261</f>
        <v>3.2</v>
      </c>
      <c r="H260" s="67">
        <f t="shared" si="12"/>
        <v>45.714285714285715</v>
      </c>
    </row>
    <row r="261" spans="1:8" ht="30" customHeight="1">
      <c r="A261" s="19" t="s">
        <v>196</v>
      </c>
      <c r="B261" s="20"/>
      <c r="C261" s="21"/>
      <c r="D261" s="22" t="s">
        <v>677</v>
      </c>
      <c r="E261" s="23"/>
      <c r="F261" s="67">
        <f>F262</f>
        <v>7</v>
      </c>
      <c r="G261" s="98">
        <f>G262</f>
        <v>3.2</v>
      </c>
      <c r="H261" s="67">
        <f t="shared" si="12"/>
        <v>45.714285714285715</v>
      </c>
    </row>
    <row r="262" spans="1:8" ht="24.75" customHeight="1">
      <c r="A262" s="19" t="s">
        <v>424</v>
      </c>
      <c r="B262" s="20"/>
      <c r="C262" s="21"/>
      <c r="D262" s="22"/>
      <c r="E262" s="23" t="s">
        <v>414</v>
      </c>
      <c r="F262" s="67">
        <v>7</v>
      </c>
      <c r="G262" s="98">
        <v>3.2</v>
      </c>
      <c r="H262" s="67">
        <f t="shared" si="12"/>
        <v>45.714285714285715</v>
      </c>
    </row>
    <row r="263" spans="1:8" ht="37.5" customHeight="1">
      <c r="A263" s="19" t="s">
        <v>609</v>
      </c>
      <c r="B263" s="20"/>
      <c r="C263" s="21"/>
      <c r="D263" s="22" t="s">
        <v>678</v>
      </c>
      <c r="E263" s="23"/>
      <c r="F263" s="67">
        <f>F264+F267</f>
        <v>2083.3</v>
      </c>
      <c r="G263" s="98">
        <f>G264+G267</f>
        <v>1756</v>
      </c>
      <c r="H263" s="67">
        <f t="shared" si="12"/>
        <v>84.28934862957806</v>
      </c>
    </row>
    <row r="264" spans="1:8" ht="39" customHeight="1">
      <c r="A264" s="19" t="s">
        <v>679</v>
      </c>
      <c r="B264" s="20"/>
      <c r="C264" s="21"/>
      <c r="D264" s="22" t="s">
        <v>680</v>
      </c>
      <c r="E264" s="23"/>
      <c r="F264" s="67">
        <f>F265</f>
        <v>1829.3</v>
      </c>
      <c r="G264" s="98">
        <f>G265</f>
        <v>1523.1</v>
      </c>
      <c r="H264" s="67">
        <f t="shared" si="12"/>
        <v>83.26135680314874</v>
      </c>
    </row>
    <row r="265" spans="1:8" ht="27" customHeight="1">
      <c r="A265" s="19" t="s">
        <v>220</v>
      </c>
      <c r="B265" s="20"/>
      <c r="C265" s="21"/>
      <c r="D265" s="22" t="s">
        <v>681</v>
      </c>
      <c r="E265" s="23"/>
      <c r="F265" s="67">
        <f>F266</f>
        <v>1829.3</v>
      </c>
      <c r="G265" s="98">
        <f>G266</f>
        <v>1523.1</v>
      </c>
      <c r="H265" s="67">
        <f t="shared" si="12"/>
        <v>83.26135680314874</v>
      </c>
    </row>
    <row r="266" spans="1:8" ht="24.75" customHeight="1">
      <c r="A266" s="19" t="s">
        <v>424</v>
      </c>
      <c r="B266" s="20"/>
      <c r="C266" s="21"/>
      <c r="D266" s="22"/>
      <c r="E266" s="23">
        <v>240</v>
      </c>
      <c r="F266" s="67">
        <v>1829.3</v>
      </c>
      <c r="G266" s="98">
        <v>1523.1</v>
      </c>
      <c r="H266" s="67">
        <f aca="true" t="shared" si="14" ref="H266:H329">G266/F266*100</f>
        <v>83.26135680314874</v>
      </c>
    </row>
    <row r="267" spans="1:8" ht="27" customHeight="1">
      <c r="A267" s="19" t="s">
        <v>682</v>
      </c>
      <c r="B267" s="20"/>
      <c r="C267" s="21"/>
      <c r="D267" s="22" t="s">
        <v>683</v>
      </c>
      <c r="E267" s="23"/>
      <c r="F267" s="67">
        <f>F268</f>
        <v>254</v>
      </c>
      <c r="G267" s="98">
        <f>G268</f>
        <v>232.9</v>
      </c>
      <c r="H267" s="67">
        <f t="shared" si="14"/>
        <v>91.69291338582677</v>
      </c>
    </row>
    <row r="268" spans="1:8" ht="15" customHeight="1">
      <c r="A268" s="19" t="s">
        <v>179</v>
      </c>
      <c r="B268" s="20"/>
      <c r="C268" s="21"/>
      <c r="D268" s="22" t="s">
        <v>684</v>
      </c>
      <c r="E268" s="23"/>
      <c r="F268" s="67">
        <f>F269</f>
        <v>254</v>
      </c>
      <c r="G268" s="98">
        <f>G269</f>
        <v>232.9</v>
      </c>
      <c r="H268" s="67">
        <f t="shared" si="14"/>
        <v>91.69291338582677</v>
      </c>
    </row>
    <row r="269" spans="1:8" ht="25.5" customHeight="1">
      <c r="A269" s="19" t="s">
        <v>424</v>
      </c>
      <c r="B269" s="20"/>
      <c r="C269" s="21"/>
      <c r="D269" s="22"/>
      <c r="E269" s="23">
        <v>240</v>
      </c>
      <c r="F269" s="67">
        <v>254</v>
      </c>
      <c r="G269" s="98">
        <v>232.9</v>
      </c>
      <c r="H269" s="67">
        <f t="shared" si="14"/>
        <v>91.69291338582677</v>
      </c>
    </row>
    <row r="270" spans="1:8" ht="35.25" customHeight="1">
      <c r="A270" s="19" t="s">
        <v>449</v>
      </c>
      <c r="B270" s="20"/>
      <c r="C270" s="21"/>
      <c r="D270" s="22" t="s">
        <v>128</v>
      </c>
      <c r="E270" s="23"/>
      <c r="F270" s="67">
        <f aca="true" t="shared" si="15" ref="F270:G272">F271</f>
        <v>32045.2</v>
      </c>
      <c r="G270" s="98">
        <f t="shared" si="15"/>
        <v>31827.4</v>
      </c>
      <c r="H270" s="67">
        <f t="shared" si="14"/>
        <v>99.32033502677469</v>
      </c>
    </row>
    <row r="271" spans="1:8" ht="15.75" customHeight="1">
      <c r="A271" s="19" t="s">
        <v>487</v>
      </c>
      <c r="B271" s="20"/>
      <c r="C271" s="21"/>
      <c r="D271" s="22" t="s">
        <v>63</v>
      </c>
      <c r="E271" s="23"/>
      <c r="F271" s="67">
        <f t="shared" si="15"/>
        <v>32045.2</v>
      </c>
      <c r="G271" s="98">
        <f t="shared" si="15"/>
        <v>31827.4</v>
      </c>
      <c r="H271" s="67">
        <f t="shared" si="14"/>
        <v>99.32033502677469</v>
      </c>
    </row>
    <row r="272" spans="1:8" ht="32.25" customHeight="1">
      <c r="A272" s="19" t="s">
        <v>820</v>
      </c>
      <c r="B272" s="20"/>
      <c r="C272" s="21"/>
      <c r="D272" s="22" t="s">
        <v>821</v>
      </c>
      <c r="E272" s="23"/>
      <c r="F272" s="67">
        <f t="shared" si="15"/>
        <v>32045.2</v>
      </c>
      <c r="G272" s="98">
        <f t="shared" si="15"/>
        <v>31827.4</v>
      </c>
      <c r="H272" s="67">
        <f t="shared" si="14"/>
        <v>99.32033502677469</v>
      </c>
    </row>
    <row r="273" spans="1:8" ht="18" customHeight="1">
      <c r="A273" s="19" t="s">
        <v>179</v>
      </c>
      <c r="B273" s="20"/>
      <c r="C273" s="21"/>
      <c r="D273" s="22" t="s">
        <v>822</v>
      </c>
      <c r="E273" s="23"/>
      <c r="F273" s="67">
        <f>SUM(F274:F276)</f>
        <v>32045.2</v>
      </c>
      <c r="G273" s="98">
        <f>SUM(G274:G276)</f>
        <v>31827.4</v>
      </c>
      <c r="H273" s="67">
        <f t="shared" si="14"/>
        <v>99.32033502677469</v>
      </c>
    </row>
    <row r="274" spans="1:8" ht="18.75" customHeight="1">
      <c r="A274" s="19" t="s">
        <v>418</v>
      </c>
      <c r="B274" s="20"/>
      <c r="C274" s="21"/>
      <c r="D274" s="22"/>
      <c r="E274" s="23" t="s">
        <v>419</v>
      </c>
      <c r="F274" s="67">
        <v>28617.5</v>
      </c>
      <c r="G274" s="98">
        <v>28612.3</v>
      </c>
      <c r="H274" s="67">
        <f t="shared" si="14"/>
        <v>99.98182930025334</v>
      </c>
    </row>
    <row r="275" spans="1:8" ht="24" customHeight="1">
      <c r="A275" s="19" t="s">
        <v>424</v>
      </c>
      <c r="B275" s="20"/>
      <c r="C275" s="21"/>
      <c r="D275" s="22"/>
      <c r="E275" s="23">
        <v>240</v>
      </c>
      <c r="F275" s="67">
        <v>3331.7</v>
      </c>
      <c r="G275" s="98">
        <v>3179.7</v>
      </c>
      <c r="H275" s="67">
        <f t="shared" si="14"/>
        <v>95.43776450460726</v>
      </c>
    </row>
    <row r="276" spans="1:8" ht="15.75" customHeight="1">
      <c r="A276" s="19" t="s">
        <v>425</v>
      </c>
      <c r="B276" s="20"/>
      <c r="C276" s="21"/>
      <c r="D276" s="22"/>
      <c r="E276" s="23" t="s">
        <v>417</v>
      </c>
      <c r="F276" s="67">
        <v>96</v>
      </c>
      <c r="G276" s="98">
        <v>35.4</v>
      </c>
      <c r="H276" s="67">
        <f t="shared" si="14"/>
        <v>36.875</v>
      </c>
    </row>
    <row r="277" spans="1:8" ht="16.5" customHeight="1">
      <c r="A277" s="19" t="s">
        <v>238</v>
      </c>
      <c r="B277" s="20"/>
      <c r="C277" s="21"/>
      <c r="D277" s="22" t="s">
        <v>144</v>
      </c>
      <c r="E277" s="23"/>
      <c r="F277" s="67">
        <f>F278</f>
        <v>1.2</v>
      </c>
      <c r="G277" s="98">
        <f>G278</f>
        <v>1.2</v>
      </c>
      <c r="H277" s="67">
        <f t="shared" si="14"/>
        <v>100</v>
      </c>
    </row>
    <row r="278" spans="1:8" ht="24" customHeight="1">
      <c r="A278" s="19" t="s">
        <v>220</v>
      </c>
      <c r="B278" s="20"/>
      <c r="C278" s="21"/>
      <c r="D278" s="22" t="s">
        <v>685</v>
      </c>
      <c r="E278" s="23"/>
      <c r="F278" s="67">
        <f>F279</f>
        <v>1.2</v>
      </c>
      <c r="G278" s="98">
        <f>G279</f>
        <v>1.2</v>
      </c>
      <c r="H278" s="67">
        <f t="shared" si="14"/>
        <v>100</v>
      </c>
    </row>
    <row r="279" spans="1:8" ht="24" customHeight="1">
      <c r="A279" s="19" t="s">
        <v>424</v>
      </c>
      <c r="B279" s="20"/>
      <c r="C279" s="21"/>
      <c r="D279" s="22"/>
      <c r="E279" s="23" t="s">
        <v>414</v>
      </c>
      <c r="F279" s="67">
        <v>1.2</v>
      </c>
      <c r="G279" s="98">
        <v>1.2</v>
      </c>
      <c r="H279" s="67">
        <f t="shared" si="14"/>
        <v>100</v>
      </c>
    </row>
    <row r="280" spans="1:8" ht="24" customHeight="1">
      <c r="A280" s="19" t="s">
        <v>239</v>
      </c>
      <c r="B280" s="20" t="s">
        <v>208</v>
      </c>
      <c r="C280" s="21" t="s">
        <v>211</v>
      </c>
      <c r="D280" s="22"/>
      <c r="E280" s="23"/>
      <c r="F280" s="67">
        <f>F281+F296</f>
        <v>6450</v>
      </c>
      <c r="G280" s="98">
        <f>G281+G296</f>
        <v>6266.3</v>
      </c>
      <c r="H280" s="67">
        <f t="shared" si="14"/>
        <v>97.15193798449613</v>
      </c>
    </row>
    <row r="281" spans="1:8" ht="24" customHeight="1">
      <c r="A281" s="19" t="s">
        <v>776</v>
      </c>
      <c r="B281" s="20"/>
      <c r="C281" s="21"/>
      <c r="D281" s="22" t="s">
        <v>90</v>
      </c>
      <c r="E281" s="23"/>
      <c r="F281" s="67">
        <f>F282+F292</f>
        <v>4295.1</v>
      </c>
      <c r="G281" s="98">
        <f>G282+G292</f>
        <v>4269.6</v>
      </c>
      <c r="H281" s="67">
        <f t="shared" si="14"/>
        <v>99.4063002025564</v>
      </c>
    </row>
    <row r="282" spans="1:8" ht="18.75" customHeight="1">
      <c r="A282" s="19" t="s">
        <v>610</v>
      </c>
      <c r="B282" s="20"/>
      <c r="C282" s="21"/>
      <c r="D282" s="22" t="s">
        <v>686</v>
      </c>
      <c r="E282" s="23"/>
      <c r="F282" s="67">
        <f>F283+F286+F289</f>
        <v>3941</v>
      </c>
      <c r="G282" s="98">
        <f>G283+G286+G289</f>
        <v>3928.8</v>
      </c>
      <c r="H282" s="67">
        <f t="shared" si="14"/>
        <v>99.69043390002538</v>
      </c>
    </row>
    <row r="283" spans="1:8" ht="24" customHeight="1">
      <c r="A283" s="19" t="s">
        <v>687</v>
      </c>
      <c r="B283" s="20"/>
      <c r="C283" s="21"/>
      <c r="D283" s="22" t="s">
        <v>688</v>
      </c>
      <c r="E283" s="23"/>
      <c r="F283" s="67">
        <f>F284</f>
        <v>160</v>
      </c>
      <c r="G283" s="98">
        <f>G284</f>
        <v>160</v>
      </c>
      <c r="H283" s="67">
        <f t="shared" si="14"/>
        <v>100</v>
      </c>
    </row>
    <row r="284" spans="1:8" ht="24" customHeight="1">
      <c r="A284" s="19" t="s">
        <v>614</v>
      </c>
      <c r="B284" s="20"/>
      <c r="C284" s="21"/>
      <c r="D284" s="22" t="s">
        <v>689</v>
      </c>
      <c r="E284" s="23"/>
      <c r="F284" s="67">
        <f>F285</f>
        <v>160</v>
      </c>
      <c r="G284" s="98">
        <f>G285</f>
        <v>160</v>
      </c>
      <c r="H284" s="67">
        <f t="shared" si="14"/>
        <v>100</v>
      </c>
    </row>
    <row r="285" spans="1:8" ht="30" customHeight="1">
      <c r="A285" s="19" t="s">
        <v>424</v>
      </c>
      <c r="B285" s="20"/>
      <c r="C285" s="21"/>
      <c r="D285" s="22"/>
      <c r="E285" s="23" t="s">
        <v>414</v>
      </c>
      <c r="F285" s="67">
        <v>160</v>
      </c>
      <c r="G285" s="98">
        <v>160</v>
      </c>
      <c r="H285" s="67">
        <f t="shared" si="14"/>
        <v>100</v>
      </c>
    </row>
    <row r="286" spans="1:8" ht="60" customHeight="1">
      <c r="A286" s="24" t="s">
        <v>690</v>
      </c>
      <c r="B286" s="20"/>
      <c r="C286" s="21"/>
      <c r="D286" s="22" t="s">
        <v>691</v>
      </c>
      <c r="E286" s="23"/>
      <c r="F286" s="67">
        <f>F287</f>
        <v>3691</v>
      </c>
      <c r="G286" s="98">
        <f>G287</f>
        <v>3678.8</v>
      </c>
      <c r="H286" s="67">
        <f t="shared" si="14"/>
        <v>99.66946626930373</v>
      </c>
    </row>
    <row r="287" spans="1:8" ht="46.5" customHeight="1">
      <c r="A287" s="19" t="s">
        <v>358</v>
      </c>
      <c r="B287" s="32"/>
      <c r="C287" s="28"/>
      <c r="D287" s="22" t="s">
        <v>359</v>
      </c>
      <c r="E287" s="23"/>
      <c r="F287" s="67">
        <f>+F288</f>
        <v>3691</v>
      </c>
      <c r="G287" s="98">
        <f>+G288</f>
        <v>3678.8</v>
      </c>
      <c r="H287" s="67">
        <f t="shared" si="14"/>
        <v>99.66946626930373</v>
      </c>
    </row>
    <row r="288" spans="1:8" ht="27.75" customHeight="1">
      <c r="A288" s="19" t="s">
        <v>406</v>
      </c>
      <c r="B288" s="32"/>
      <c r="C288" s="28"/>
      <c r="D288" s="22"/>
      <c r="E288" s="23">
        <v>240</v>
      </c>
      <c r="F288" s="67">
        <v>3691</v>
      </c>
      <c r="G288" s="98">
        <v>3678.8</v>
      </c>
      <c r="H288" s="67">
        <f t="shared" si="14"/>
        <v>99.66946626930373</v>
      </c>
    </row>
    <row r="289" spans="1:8" ht="24" customHeight="1">
      <c r="A289" s="19" t="s">
        <v>363</v>
      </c>
      <c r="B289" s="31"/>
      <c r="C289" s="28"/>
      <c r="D289" s="22" t="s">
        <v>364</v>
      </c>
      <c r="E289" s="23"/>
      <c r="F289" s="67">
        <f>+F290</f>
        <v>90</v>
      </c>
      <c r="G289" s="98">
        <f>+G290</f>
        <v>90</v>
      </c>
      <c r="H289" s="67">
        <f t="shared" si="14"/>
        <v>100</v>
      </c>
    </row>
    <row r="290" spans="1:8" ht="24" customHeight="1">
      <c r="A290" s="19" t="s">
        <v>614</v>
      </c>
      <c r="B290" s="31"/>
      <c r="C290" s="28"/>
      <c r="D290" s="22" t="s">
        <v>365</v>
      </c>
      <c r="E290" s="23"/>
      <c r="F290" s="67">
        <f>+F291</f>
        <v>90</v>
      </c>
      <c r="G290" s="98">
        <f>+G291</f>
        <v>90</v>
      </c>
      <c r="H290" s="67">
        <f t="shared" si="14"/>
        <v>100</v>
      </c>
    </row>
    <row r="291" spans="1:8" ht="24" customHeight="1">
      <c r="A291" s="19" t="s">
        <v>424</v>
      </c>
      <c r="B291" s="31"/>
      <c r="C291" s="28"/>
      <c r="D291" s="22"/>
      <c r="E291" s="23" t="s">
        <v>414</v>
      </c>
      <c r="F291" s="67">
        <v>90</v>
      </c>
      <c r="G291" s="98">
        <v>90</v>
      </c>
      <c r="H291" s="67">
        <f t="shared" si="14"/>
        <v>100</v>
      </c>
    </row>
    <row r="292" spans="1:8" ht="24" customHeight="1">
      <c r="A292" s="19" t="s">
        <v>615</v>
      </c>
      <c r="B292" s="20"/>
      <c r="C292" s="21"/>
      <c r="D292" s="22" t="s">
        <v>692</v>
      </c>
      <c r="E292" s="23"/>
      <c r="F292" s="67">
        <f aca="true" t="shared" si="16" ref="F292:G294">F293</f>
        <v>354.1</v>
      </c>
      <c r="G292" s="98">
        <f t="shared" si="16"/>
        <v>340.8</v>
      </c>
      <c r="H292" s="67">
        <f t="shared" si="14"/>
        <v>96.2439988703756</v>
      </c>
    </row>
    <row r="293" spans="1:8" ht="24" customHeight="1">
      <c r="A293" s="19" t="s">
        <v>693</v>
      </c>
      <c r="B293" s="20"/>
      <c r="C293" s="21"/>
      <c r="D293" s="22" t="s">
        <v>694</v>
      </c>
      <c r="E293" s="23"/>
      <c r="F293" s="67">
        <f t="shared" si="16"/>
        <v>354.1</v>
      </c>
      <c r="G293" s="98">
        <f t="shared" si="16"/>
        <v>340.8</v>
      </c>
      <c r="H293" s="67">
        <f t="shared" si="14"/>
        <v>96.2439988703756</v>
      </c>
    </row>
    <row r="294" spans="1:8" ht="24" customHeight="1">
      <c r="A294" s="19" t="s">
        <v>614</v>
      </c>
      <c r="B294" s="20"/>
      <c r="C294" s="21"/>
      <c r="D294" s="22" t="s">
        <v>695</v>
      </c>
      <c r="E294" s="23"/>
      <c r="F294" s="67">
        <f t="shared" si="16"/>
        <v>354.1</v>
      </c>
      <c r="G294" s="98">
        <f t="shared" si="16"/>
        <v>340.8</v>
      </c>
      <c r="H294" s="67">
        <f t="shared" si="14"/>
        <v>96.2439988703756</v>
      </c>
    </row>
    <row r="295" spans="1:8" ht="24" customHeight="1">
      <c r="A295" s="19" t="s">
        <v>424</v>
      </c>
      <c r="B295" s="20"/>
      <c r="C295" s="21"/>
      <c r="D295" s="22"/>
      <c r="E295" s="23" t="s">
        <v>414</v>
      </c>
      <c r="F295" s="67">
        <v>354.1</v>
      </c>
      <c r="G295" s="98">
        <v>340.8</v>
      </c>
      <c r="H295" s="67">
        <f t="shared" si="14"/>
        <v>96.2439988703756</v>
      </c>
    </row>
    <row r="296" spans="1:8" ht="35.25" customHeight="1">
      <c r="A296" s="19" t="s">
        <v>759</v>
      </c>
      <c r="B296" s="20"/>
      <c r="C296" s="21"/>
      <c r="D296" s="22" t="s">
        <v>737</v>
      </c>
      <c r="E296" s="23"/>
      <c r="F296" s="67">
        <f aca="true" t="shared" si="17" ref="F296:G299">F297</f>
        <v>2154.9</v>
      </c>
      <c r="G296" s="98">
        <f t="shared" si="17"/>
        <v>1996.7</v>
      </c>
      <c r="H296" s="67">
        <f t="shared" si="14"/>
        <v>92.65859204603461</v>
      </c>
    </row>
    <row r="297" spans="1:8" ht="17.25" customHeight="1">
      <c r="A297" s="19" t="s">
        <v>400</v>
      </c>
      <c r="B297" s="20"/>
      <c r="C297" s="21"/>
      <c r="D297" s="22" t="s">
        <v>738</v>
      </c>
      <c r="E297" s="23"/>
      <c r="F297" s="67">
        <f t="shared" si="17"/>
        <v>2154.9</v>
      </c>
      <c r="G297" s="98">
        <f t="shared" si="17"/>
        <v>1996.7</v>
      </c>
      <c r="H297" s="67">
        <f t="shared" si="14"/>
        <v>92.65859204603461</v>
      </c>
    </row>
    <row r="298" spans="1:8" ht="36" customHeight="1">
      <c r="A298" s="19" t="s">
        <v>753</v>
      </c>
      <c r="B298" s="20"/>
      <c r="C298" s="21"/>
      <c r="D298" s="22" t="s">
        <v>754</v>
      </c>
      <c r="E298" s="23"/>
      <c r="F298" s="67">
        <f t="shared" si="17"/>
        <v>2154.9</v>
      </c>
      <c r="G298" s="98">
        <f t="shared" si="17"/>
        <v>1996.7</v>
      </c>
      <c r="H298" s="67">
        <f t="shared" si="14"/>
        <v>92.65859204603461</v>
      </c>
    </row>
    <row r="299" spans="1:8" ht="34.5" customHeight="1">
      <c r="A299" s="19" t="s">
        <v>196</v>
      </c>
      <c r="B299" s="20"/>
      <c r="C299" s="21"/>
      <c r="D299" s="22" t="s">
        <v>757</v>
      </c>
      <c r="E299" s="23"/>
      <c r="F299" s="67">
        <f t="shared" si="17"/>
        <v>2154.9</v>
      </c>
      <c r="G299" s="98">
        <f t="shared" si="17"/>
        <v>1996.7</v>
      </c>
      <c r="H299" s="67">
        <f t="shared" si="14"/>
        <v>92.65859204603461</v>
      </c>
    </row>
    <row r="300" spans="1:8" ht="25.5" customHeight="1">
      <c r="A300" s="19" t="s">
        <v>406</v>
      </c>
      <c r="B300" s="20"/>
      <c r="C300" s="21"/>
      <c r="D300" s="22"/>
      <c r="E300" s="23" t="s">
        <v>414</v>
      </c>
      <c r="F300" s="67">
        <v>2154.9</v>
      </c>
      <c r="G300" s="98">
        <v>1996.7</v>
      </c>
      <c r="H300" s="67">
        <f t="shared" si="14"/>
        <v>92.65859204603461</v>
      </c>
    </row>
    <row r="301" spans="1:8" ht="20.25" customHeight="1">
      <c r="A301" s="29" t="s">
        <v>698</v>
      </c>
      <c r="B301" s="30" t="s">
        <v>209</v>
      </c>
      <c r="C301" s="30"/>
      <c r="D301" s="30"/>
      <c r="E301" s="30"/>
      <c r="F301" s="88">
        <f>F302+F308+F313+F354</f>
        <v>209037.09999999998</v>
      </c>
      <c r="G301" s="102">
        <f>G302+G308+G313+G354</f>
        <v>183568.69999999998</v>
      </c>
      <c r="H301" s="107">
        <f t="shared" si="14"/>
        <v>87.81632542740022</v>
      </c>
    </row>
    <row r="302" spans="1:8" ht="17.25" customHeight="1">
      <c r="A302" s="19" t="s">
        <v>235</v>
      </c>
      <c r="B302" s="20" t="s">
        <v>209</v>
      </c>
      <c r="C302" s="21" t="s">
        <v>214</v>
      </c>
      <c r="D302" s="22"/>
      <c r="E302" s="23"/>
      <c r="F302" s="67">
        <f aca="true" t="shared" si="18" ref="F302:G306">F303</f>
        <v>231.5</v>
      </c>
      <c r="G302" s="98">
        <f t="shared" si="18"/>
        <v>231.5</v>
      </c>
      <c r="H302" s="67">
        <f t="shared" si="14"/>
        <v>100</v>
      </c>
    </row>
    <row r="303" spans="1:8" ht="36.75" customHeight="1">
      <c r="A303" s="19" t="s">
        <v>449</v>
      </c>
      <c r="B303" s="20"/>
      <c r="C303" s="21"/>
      <c r="D303" s="22" t="s">
        <v>128</v>
      </c>
      <c r="E303" s="23"/>
      <c r="F303" s="67">
        <f t="shared" si="18"/>
        <v>231.5</v>
      </c>
      <c r="G303" s="98">
        <f t="shared" si="18"/>
        <v>231.5</v>
      </c>
      <c r="H303" s="67">
        <f t="shared" si="14"/>
        <v>100</v>
      </c>
    </row>
    <row r="304" spans="1:8" ht="25.5" customHeight="1">
      <c r="A304" s="19" t="s">
        <v>620</v>
      </c>
      <c r="B304" s="20"/>
      <c r="C304" s="21"/>
      <c r="D304" s="22" t="s">
        <v>711</v>
      </c>
      <c r="E304" s="23"/>
      <c r="F304" s="67">
        <f t="shared" si="18"/>
        <v>231.5</v>
      </c>
      <c r="G304" s="98">
        <f t="shared" si="18"/>
        <v>231.5</v>
      </c>
      <c r="H304" s="67">
        <f t="shared" si="14"/>
        <v>100</v>
      </c>
    </row>
    <row r="305" spans="1:8" ht="26.25" customHeight="1">
      <c r="A305" s="19" t="s">
        <v>298</v>
      </c>
      <c r="B305" s="20"/>
      <c r="C305" s="21"/>
      <c r="D305" s="22" t="s">
        <v>310</v>
      </c>
      <c r="E305" s="23"/>
      <c r="F305" s="67">
        <f t="shared" si="18"/>
        <v>231.5</v>
      </c>
      <c r="G305" s="98">
        <f t="shared" si="18"/>
        <v>231.5</v>
      </c>
      <c r="H305" s="67">
        <f t="shared" si="14"/>
        <v>100</v>
      </c>
    </row>
    <row r="306" spans="1:8" ht="13.5" customHeight="1">
      <c r="A306" s="19" t="s">
        <v>236</v>
      </c>
      <c r="B306" s="20"/>
      <c r="C306" s="21"/>
      <c r="D306" s="22" t="s">
        <v>541</v>
      </c>
      <c r="E306" s="23"/>
      <c r="F306" s="67">
        <f t="shared" si="18"/>
        <v>231.5</v>
      </c>
      <c r="G306" s="98">
        <f t="shared" si="18"/>
        <v>231.5</v>
      </c>
      <c r="H306" s="67">
        <f t="shared" si="14"/>
        <v>100</v>
      </c>
    </row>
    <row r="307" spans="1:8" ht="28.5" customHeight="1">
      <c r="A307" s="19" t="s">
        <v>406</v>
      </c>
      <c r="B307" s="20"/>
      <c r="C307" s="21"/>
      <c r="D307" s="22"/>
      <c r="E307" s="23">
        <v>240</v>
      </c>
      <c r="F307" s="67">
        <v>231.5</v>
      </c>
      <c r="G307" s="98">
        <v>231.5</v>
      </c>
      <c r="H307" s="67">
        <f t="shared" si="14"/>
        <v>100</v>
      </c>
    </row>
    <row r="308" spans="1:8" ht="14.25" customHeight="1">
      <c r="A308" s="19" t="s">
        <v>388</v>
      </c>
      <c r="B308" s="20" t="s">
        <v>209</v>
      </c>
      <c r="C308" s="21" t="s">
        <v>389</v>
      </c>
      <c r="D308" s="22"/>
      <c r="E308" s="23"/>
      <c r="F308" s="67">
        <f>F309</f>
        <v>712</v>
      </c>
      <c r="G308" s="98">
        <f>G309</f>
        <v>712</v>
      </c>
      <c r="H308" s="67">
        <f t="shared" si="14"/>
        <v>100</v>
      </c>
    </row>
    <row r="309" spans="1:8" ht="27" customHeight="1">
      <c r="A309" s="19" t="s">
        <v>616</v>
      </c>
      <c r="B309" s="20"/>
      <c r="C309" s="21"/>
      <c r="D309" s="22" t="s">
        <v>699</v>
      </c>
      <c r="E309" s="23"/>
      <c r="F309" s="67">
        <f>F311</f>
        <v>712</v>
      </c>
      <c r="G309" s="98">
        <f>G311</f>
        <v>712</v>
      </c>
      <c r="H309" s="67">
        <f t="shared" si="14"/>
        <v>100</v>
      </c>
    </row>
    <row r="310" spans="1:8" ht="35.25" customHeight="1">
      <c r="A310" s="19" t="s">
        <v>701</v>
      </c>
      <c r="B310" s="20"/>
      <c r="C310" s="21"/>
      <c r="D310" s="22" t="s">
        <v>702</v>
      </c>
      <c r="E310" s="23"/>
      <c r="F310" s="67">
        <f>F311</f>
        <v>712</v>
      </c>
      <c r="G310" s="98">
        <f>G311</f>
        <v>712</v>
      </c>
      <c r="H310" s="67">
        <f t="shared" si="14"/>
        <v>100</v>
      </c>
    </row>
    <row r="311" spans="1:8" ht="18" customHeight="1">
      <c r="A311" s="19" t="s">
        <v>226</v>
      </c>
      <c r="B311" s="20"/>
      <c r="C311" s="21"/>
      <c r="D311" s="22" t="s">
        <v>703</v>
      </c>
      <c r="E311" s="23"/>
      <c r="F311" s="67">
        <f>F312</f>
        <v>712</v>
      </c>
      <c r="G311" s="98">
        <f>G312</f>
        <v>712</v>
      </c>
      <c r="H311" s="67">
        <f t="shared" si="14"/>
        <v>100</v>
      </c>
    </row>
    <row r="312" spans="1:8" ht="24.75" customHeight="1">
      <c r="A312" s="19" t="s">
        <v>424</v>
      </c>
      <c r="B312" s="20"/>
      <c r="C312" s="21"/>
      <c r="D312" s="22"/>
      <c r="E312" s="23" t="s">
        <v>414</v>
      </c>
      <c r="F312" s="67">
        <v>712</v>
      </c>
      <c r="G312" s="98">
        <v>712</v>
      </c>
      <c r="H312" s="67">
        <f t="shared" si="14"/>
        <v>100</v>
      </c>
    </row>
    <row r="313" spans="1:8" ht="16.5" customHeight="1">
      <c r="A313" s="19" t="s">
        <v>227</v>
      </c>
      <c r="B313" s="20" t="s">
        <v>209</v>
      </c>
      <c r="C313" s="21" t="s">
        <v>213</v>
      </c>
      <c r="D313" s="22"/>
      <c r="E313" s="23"/>
      <c r="F313" s="67">
        <f>F314+F321+F349</f>
        <v>204170.89999999997</v>
      </c>
      <c r="G313" s="98">
        <f>G314+G321+G349</f>
        <v>178977.3</v>
      </c>
      <c r="H313" s="67">
        <f t="shared" si="14"/>
        <v>87.66053340608285</v>
      </c>
    </row>
    <row r="314" spans="1:8" ht="27.75" customHeight="1">
      <c r="A314" s="19" t="s">
        <v>720</v>
      </c>
      <c r="B314" s="20"/>
      <c r="C314" s="21"/>
      <c r="D314" s="22" t="s">
        <v>723</v>
      </c>
      <c r="E314" s="23"/>
      <c r="F314" s="67">
        <f>F315+F318</f>
        <v>10156.900000000001</v>
      </c>
      <c r="G314" s="98">
        <f>G315+G318</f>
        <v>9132.4</v>
      </c>
      <c r="H314" s="67">
        <f t="shared" si="14"/>
        <v>89.91326093591547</v>
      </c>
    </row>
    <row r="315" spans="1:8" ht="35.25" customHeight="1">
      <c r="A315" s="19" t="s">
        <v>721</v>
      </c>
      <c r="B315" s="20"/>
      <c r="C315" s="21"/>
      <c r="D315" s="22" t="s">
        <v>724</v>
      </c>
      <c r="E315" s="23"/>
      <c r="F315" s="67">
        <f>F316</f>
        <v>8494.7</v>
      </c>
      <c r="G315" s="98">
        <f>G316</f>
        <v>7470.2</v>
      </c>
      <c r="H315" s="67">
        <f t="shared" si="14"/>
        <v>87.93953877123381</v>
      </c>
    </row>
    <row r="316" spans="1:8" ht="16.5" customHeight="1">
      <c r="A316" s="19" t="s">
        <v>221</v>
      </c>
      <c r="B316" s="20"/>
      <c r="C316" s="21"/>
      <c r="D316" s="22" t="s">
        <v>725</v>
      </c>
      <c r="E316" s="23"/>
      <c r="F316" s="67">
        <f>F317</f>
        <v>8494.7</v>
      </c>
      <c r="G316" s="98">
        <f>G317</f>
        <v>7470.2</v>
      </c>
      <c r="H316" s="67">
        <f t="shared" si="14"/>
        <v>87.93953877123381</v>
      </c>
    </row>
    <row r="317" spans="1:8" ht="31.5" customHeight="1">
      <c r="A317" s="19" t="s">
        <v>406</v>
      </c>
      <c r="B317" s="20"/>
      <c r="C317" s="21"/>
      <c r="D317" s="22"/>
      <c r="E317" s="23">
        <v>240</v>
      </c>
      <c r="F317" s="67">
        <v>8494.7</v>
      </c>
      <c r="G317" s="98">
        <v>7470.2</v>
      </c>
      <c r="H317" s="67">
        <f t="shared" si="14"/>
        <v>87.93953877123381</v>
      </c>
    </row>
    <row r="318" spans="1:8" ht="26.25" customHeight="1">
      <c r="A318" s="19" t="s">
        <v>722</v>
      </c>
      <c r="B318" s="20"/>
      <c r="C318" s="21"/>
      <c r="D318" s="22" t="s">
        <v>726</v>
      </c>
      <c r="E318" s="23"/>
      <c r="F318" s="67">
        <f>F319</f>
        <v>1662.2</v>
      </c>
      <c r="G318" s="98">
        <f>G319</f>
        <v>1662.2</v>
      </c>
      <c r="H318" s="67">
        <f t="shared" si="14"/>
        <v>100</v>
      </c>
    </row>
    <row r="319" spans="1:8" ht="16.5" customHeight="1">
      <c r="A319" s="19" t="s">
        <v>221</v>
      </c>
      <c r="B319" s="20"/>
      <c r="C319" s="21"/>
      <c r="D319" s="22" t="s">
        <v>727</v>
      </c>
      <c r="E319" s="23"/>
      <c r="F319" s="67">
        <f>F320</f>
        <v>1662.2</v>
      </c>
      <c r="G319" s="98">
        <f>G320</f>
        <v>1662.2</v>
      </c>
      <c r="H319" s="67">
        <f t="shared" si="14"/>
        <v>100</v>
      </c>
    </row>
    <row r="320" spans="1:8" ht="28.5" customHeight="1">
      <c r="A320" s="19" t="s">
        <v>406</v>
      </c>
      <c r="B320" s="20"/>
      <c r="C320" s="21"/>
      <c r="D320" s="22"/>
      <c r="E320" s="23">
        <v>240</v>
      </c>
      <c r="F320" s="67">
        <v>1662.2</v>
      </c>
      <c r="G320" s="98">
        <v>1662.2</v>
      </c>
      <c r="H320" s="67">
        <f t="shared" si="14"/>
        <v>100</v>
      </c>
    </row>
    <row r="321" spans="1:8" ht="30" customHeight="1">
      <c r="A321" s="19" t="s">
        <v>775</v>
      </c>
      <c r="B321" s="20"/>
      <c r="C321" s="21"/>
      <c r="D321" s="22" t="s">
        <v>261</v>
      </c>
      <c r="E321" s="23"/>
      <c r="F321" s="67">
        <f>F322+F333+F341</f>
        <v>177063.09999999998</v>
      </c>
      <c r="G321" s="98">
        <f>G322+G333+G341</f>
        <v>159952.5</v>
      </c>
      <c r="H321" s="67">
        <f t="shared" si="14"/>
        <v>90.33643938234451</v>
      </c>
    </row>
    <row r="322" spans="1:8" ht="26.25" customHeight="1">
      <c r="A322" s="19" t="s">
        <v>471</v>
      </c>
      <c r="B322" s="20"/>
      <c r="C322" s="21"/>
      <c r="D322" s="22" t="s">
        <v>262</v>
      </c>
      <c r="E322" s="23"/>
      <c r="F322" s="67">
        <f>F323+F330</f>
        <v>74944.29999999999</v>
      </c>
      <c r="G322" s="98">
        <f>G323+G330</f>
        <v>69318.2</v>
      </c>
      <c r="H322" s="67">
        <f t="shared" si="14"/>
        <v>92.49295810355159</v>
      </c>
    </row>
    <row r="323" spans="1:8" ht="22.5" customHeight="1">
      <c r="A323" s="19" t="s">
        <v>824</v>
      </c>
      <c r="B323" s="20"/>
      <c r="C323" s="21"/>
      <c r="D323" s="22" t="s">
        <v>263</v>
      </c>
      <c r="E323" s="23"/>
      <c r="F323" s="67">
        <f>F324+F326+F328</f>
        <v>74559.29999999999</v>
      </c>
      <c r="G323" s="98">
        <f>G324+G326+G328</f>
        <v>68970.7</v>
      </c>
      <c r="H323" s="67">
        <f t="shared" si="14"/>
        <v>92.50448971489809</v>
      </c>
    </row>
    <row r="324" spans="1:8" ht="24.75" customHeight="1">
      <c r="A324" s="58" t="s">
        <v>599</v>
      </c>
      <c r="B324" s="20"/>
      <c r="C324" s="21"/>
      <c r="D324" s="22" t="s">
        <v>264</v>
      </c>
      <c r="E324" s="23"/>
      <c r="F324" s="67">
        <f>F325</f>
        <v>67625.5</v>
      </c>
      <c r="G324" s="98">
        <f>G325</f>
        <v>67625.5</v>
      </c>
      <c r="H324" s="67">
        <f t="shared" si="14"/>
        <v>100</v>
      </c>
    </row>
    <row r="325" spans="1:8" ht="24.75" customHeight="1">
      <c r="A325" s="19" t="s">
        <v>406</v>
      </c>
      <c r="B325" s="20"/>
      <c r="C325" s="21"/>
      <c r="D325" s="22"/>
      <c r="E325" s="23" t="s">
        <v>414</v>
      </c>
      <c r="F325" s="67">
        <v>67625.5</v>
      </c>
      <c r="G325" s="98">
        <v>67625.5</v>
      </c>
      <c r="H325" s="67">
        <f t="shared" si="14"/>
        <v>100</v>
      </c>
    </row>
    <row r="326" spans="1:8" ht="24.75" customHeight="1">
      <c r="A326" s="19" t="s">
        <v>317</v>
      </c>
      <c r="B326" s="20"/>
      <c r="C326" s="21"/>
      <c r="D326" s="25" t="s">
        <v>319</v>
      </c>
      <c r="E326" s="38"/>
      <c r="F326" s="67">
        <f>+F327</f>
        <v>6565.4</v>
      </c>
      <c r="G326" s="98">
        <f>+G327</f>
        <v>976.8</v>
      </c>
      <c r="H326" s="67">
        <f t="shared" si="14"/>
        <v>14.877996770950741</v>
      </c>
    </row>
    <row r="327" spans="1:8" ht="24.75" customHeight="1">
      <c r="A327" s="19" t="s">
        <v>406</v>
      </c>
      <c r="B327" s="20"/>
      <c r="C327" s="21"/>
      <c r="D327" s="25"/>
      <c r="E327" s="38" t="s">
        <v>414</v>
      </c>
      <c r="F327" s="67">
        <v>6565.4</v>
      </c>
      <c r="G327" s="98">
        <v>976.8</v>
      </c>
      <c r="H327" s="67">
        <f t="shared" si="14"/>
        <v>14.877996770950741</v>
      </c>
    </row>
    <row r="328" spans="1:8" ht="24.75" customHeight="1">
      <c r="A328" s="19" t="s">
        <v>318</v>
      </c>
      <c r="B328" s="20"/>
      <c r="C328" s="21"/>
      <c r="D328" s="25" t="s">
        <v>320</v>
      </c>
      <c r="E328" s="38"/>
      <c r="F328" s="67">
        <f>+F329</f>
        <v>368.4</v>
      </c>
      <c r="G328" s="98">
        <f>+G329</f>
        <v>368.4</v>
      </c>
      <c r="H328" s="67">
        <f t="shared" si="14"/>
        <v>100</v>
      </c>
    </row>
    <row r="329" spans="1:8" ht="24.75" customHeight="1">
      <c r="A329" s="19" t="s">
        <v>406</v>
      </c>
      <c r="B329" s="20"/>
      <c r="C329" s="21"/>
      <c r="D329" s="25"/>
      <c r="E329" s="38" t="s">
        <v>414</v>
      </c>
      <c r="F329" s="67">
        <v>368.4</v>
      </c>
      <c r="G329" s="98">
        <v>368.4</v>
      </c>
      <c r="H329" s="67">
        <f t="shared" si="14"/>
        <v>100</v>
      </c>
    </row>
    <row r="330" spans="1:8" ht="27.75" customHeight="1">
      <c r="A330" s="19" t="s">
        <v>259</v>
      </c>
      <c r="B330" s="20"/>
      <c r="C330" s="21"/>
      <c r="D330" s="22" t="s">
        <v>265</v>
      </c>
      <c r="E330" s="23"/>
      <c r="F330" s="67">
        <f>F331</f>
        <v>385</v>
      </c>
      <c r="G330" s="98">
        <f>G331</f>
        <v>347.5</v>
      </c>
      <c r="H330" s="67">
        <f aca="true" t="shared" si="19" ref="H330:H393">G330/F330*100</f>
        <v>90.25974025974025</v>
      </c>
    </row>
    <row r="331" spans="1:8" ht="18.75" customHeight="1">
      <c r="A331" s="19" t="s">
        <v>250</v>
      </c>
      <c r="B331" s="20"/>
      <c r="C331" s="21"/>
      <c r="D331" s="22" t="s">
        <v>266</v>
      </c>
      <c r="E331" s="23"/>
      <c r="F331" s="67">
        <f>F332</f>
        <v>385</v>
      </c>
      <c r="G331" s="98">
        <f>G332</f>
        <v>347.5</v>
      </c>
      <c r="H331" s="67">
        <f t="shared" si="19"/>
        <v>90.25974025974025</v>
      </c>
    </row>
    <row r="332" spans="1:8" ht="27" customHeight="1">
      <c r="A332" s="19" t="s">
        <v>406</v>
      </c>
      <c r="B332" s="20"/>
      <c r="C332" s="21"/>
      <c r="D332" s="22"/>
      <c r="E332" s="23" t="s">
        <v>414</v>
      </c>
      <c r="F332" s="67">
        <v>385</v>
      </c>
      <c r="G332" s="98">
        <v>347.5</v>
      </c>
      <c r="H332" s="67">
        <f t="shared" si="19"/>
        <v>90.25974025974025</v>
      </c>
    </row>
    <row r="333" spans="1:8" ht="27.75" customHeight="1">
      <c r="A333" s="19" t="s">
        <v>783</v>
      </c>
      <c r="B333" s="20"/>
      <c r="C333" s="21"/>
      <c r="D333" s="22" t="s">
        <v>267</v>
      </c>
      <c r="E333" s="23"/>
      <c r="F333" s="67">
        <f>F334</f>
        <v>31858.100000000002</v>
      </c>
      <c r="G333" s="98">
        <f>G334</f>
        <v>30273.2</v>
      </c>
      <c r="H333" s="67">
        <f t="shared" si="19"/>
        <v>95.02512704775238</v>
      </c>
    </row>
    <row r="334" spans="1:8" ht="39" customHeight="1">
      <c r="A334" s="19" t="s">
        <v>826</v>
      </c>
      <c r="B334" s="20"/>
      <c r="C334" s="21"/>
      <c r="D334" s="22" t="s">
        <v>268</v>
      </c>
      <c r="E334" s="23"/>
      <c r="F334" s="67">
        <f>F335+F337+F339</f>
        <v>31858.100000000002</v>
      </c>
      <c r="G334" s="98">
        <f>G335+G337+G339</f>
        <v>30273.2</v>
      </c>
      <c r="H334" s="67">
        <f t="shared" si="19"/>
        <v>95.02512704775238</v>
      </c>
    </row>
    <row r="335" spans="1:8" ht="22.5" customHeight="1">
      <c r="A335" s="58" t="s">
        <v>600</v>
      </c>
      <c r="B335" s="20"/>
      <c r="C335" s="21"/>
      <c r="D335" s="22" t="s">
        <v>269</v>
      </c>
      <c r="E335" s="23"/>
      <c r="F335" s="67">
        <f>F336</f>
        <v>160.2</v>
      </c>
      <c r="G335" s="98">
        <f>G336</f>
        <v>160.2</v>
      </c>
      <c r="H335" s="67">
        <f t="shared" si="19"/>
        <v>100</v>
      </c>
    </row>
    <row r="336" spans="1:8" ht="25.5" customHeight="1">
      <c r="A336" s="19" t="s">
        <v>406</v>
      </c>
      <c r="B336" s="20"/>
      <c r="C336" s="21"/>
      <c r="D336" s="22"/>
      <c r="E336" s="23" t="s">
        <v>414</v>
      </c>
      <c r="F336" s="67">
        <v>160.2</v>
      </c>
      <c r="G336" s="98">
        <v>160.2</v>
      </c>
      <c r="H336" s="67">
        <f t="shared" si="19"/>
        <v>100</v>
      </c>
    </row>
    <row r="337" spans="1:8" ht="39" customHeight="1">
      <c r="A337" s="19" t="s">
        <v>582</v>
      </c>
      <c r="B337" s="20"/>
      <c r="C337" s="21"/>
      <c r="D337" s="22" t="s">
        <v>579</v>
      </c>
      <c r="E337" s="23"/>
      <c r="F337" s="67">
        <f>+F338</f>
        <v>14499</v>
      </c>
      <c r="G337" s="98">
        <f>+G338</f>
        <v>13774.1</v>
      </c>
      <c r="H337" s="67">
        <f t="shared" si="19"/>
        <v>95.00034485136906</v>
      </c>
    </row>
    <row r="338" spans="1:8" ht="25.5" customHeight="1">
      <c r="A338" s="19" t="s">
        <v>406</v>
      </c>
      <c r="B338" s="20"/>
      <c r="C338" s="21"/>
      <c r="D338" s="22"/>
      <c r="E338" s="23" t="s">
        <v>414</v>
      </c>
      <c r="F338" s="67">
        <v>14499</v>
      </c>
      <c r="G338" s="98">
        <v>13774.1</v>
      </c>
      <c r="H338" s="67">
        <f t="shared" si="19"/>
        <v>95.00034485136906</v>
      </c>
    </row>
    <row r="339" spans="1:8" ht="45" customHeight="1">
      <c r="A339" s="19" t="s">
        <v>583</v>
      </c>
      <c r="B339" s="20"/>
      <c r="C339" s="21"/>
      <c r="D339" s="22" t="s">
        <v>585</v>
      </c>
      <c r="E339" s="23"/>
      <c r="F339" s="67">
        <f>+F340</f>
        <v>17198.9</v>
      </c>
      <c r="G339" s="98">
        <f>+G340</f>
        <v>16338.9</v>
      </c>
      <c r="H339" s="67">
        <f t="shared" si="19"/>
        <v>94.99968021210657</v>
      </c>
    </row>
    <row r="340" spans="1:8" ht="25.5" customHeight="1">
      <c r="A340" s="19" t="s">
        <v>406</v>
      </c>
      <c r="B340" s="20"/>
      <c r="C340" s="21"/>
      <c r="D340" s="22"/>
      <c r="E340" s="23" t="s">
        <v>414</v>
      </c>
      <c r="F340" s="67">
        <v>17198.9</v>
      </c>
      <c r="G340" s="98">
        <v>16338.9</v>
      </c>
      <c r="H340" s="67">
        <f t="shared" si="19"/>
        <v>94.99968021210657</v>
      </c>
    </row>
    <row r="341" spans="1:8" ht="35.25" customHeight="1">
      <c r="A341" s="19" t="s">
        <v>472</v>
      </c>
      <c r="B341" s="20"/>
      <c r="C341" s="21"/>
      <c r="D341" s="22" t="s">
        <v>270</v>
      </c>
      <c r="E341" s="23"/>
      <c r="F341" s="67">
        <f>F342</f>
        <v>70260.7</v>
      </c>
      <c r="G341" s="98">
        <f>G342</f>
        <v>60361.100000000006</v>
      </c>
      <c r="H341" s="67">
        <f t="shared" si="19"/>
        <v>85.91018876840111</v>
      </c>
    </row>
    <row r="342" spans="1:8" ht="36.75" customHeight="1">
      <c r="A342" s="19" t="s">
        <v>260</v>
      </c>
      <c r="B342" s="20"/>
      <c r="C342" s="21"/>
      <c r="D342" s="22" t="s">
        <v>271</v>
      </c>
      <c r="E342" s="23"/>
      <c r="F342" s="67">
        <f>F343+F345+F347</f>
        <v>70260.7</v>
      </c>
      <c r="G342" s="98">
        <f>G343+G345+G347</f>
        <v>60361.100000000006</v>
      </c>
      <c r="H342" s="67">
        <f t="shared" si="19"/>
        <v>85.91018876840111</v>
      </c>
    </row>
    <row r="343" spans="1:8" ht="27" customHeight="1">
      <c r="A343" s="59" t="s">
        <v>601</v>
      </c>
      <c r="B343" s="20"/>
      <c r="C343" s="21"/>
      <c r="D343" s="22" t="s">
        <v>272</v>
      </c>
      <c r="E343" s="23"/>
      <c r="F343" s="67">
        <f>F344</f>
        <v>8441</v>
      </c>
      <c r="G343" s="98">
        <f>G344</f>
        <v>7277.6</v>
      </c>
      <c r="H343" s="67">
        <f t="shared" si="19"/>
        <v>86.21727283497216</v>
      </c>
    </row>
    <row r="344" spans="1:8" ht="27" customHeight="1">
      <c r="A344" s="19" t="s">
        <v>406</v>
      </c>
      <c r="B344" s="20"/>
      <c r="C344" s="21"/>
      <c r="D344" s="22"/>
      <c r="E344" s="23">
        <v>240</v>
      </c>
      <c r="F344" s="67">
        <v>8441</v>
      </c>
      <c r="G344" s="98">
        <v>7277.6</v>
      </c>
      <c r="H344" s="67">
        <f t="shared" si="19"/>
        <v>86.21727283497216</v>
      </c>
    </row>
    <row r="345" spans="1:8" ht="48.75" customHeight="1">
      <c r="A345" s="19" t="s">
        <v>582</v>
      </c>
      <c r="B345" s="20"/>
      <c r="C345" s="21"/>
      <c r="D345" s="22" t="s">
        <v>580</v>
      </c>
      <c r="E345" s="23"/>
      <c r="F345" s="67">
        <f>+F346</f>
        <v>27526</v>
      </c>
      <c r="G345" s="98">
        <f>+G346</f>
        <v>22911.3</v>
      </c>
      <c r="H345" s="67">
        <f t="shared" si="19"/>
        <v>83.2351231562886</v>
      </c>
    </row>
    <row r="346" spans="1:8" ht="27" customHeight="1">
      <c r="A346" s="19" t="s">
        <v>406</v>
      </c>
      <c r="B346" s="20"/>
      <c r="C346" s="21"/>
      <c r="D346" s="22"/>
      <c r="E346" s="23">
        <v>240</v>
      </c>
      <c r="F346" s="67">
        <v>27526</v>
      </c>
      <c r="G346" s="98">
        <v>22911.3</v>
      </c>
      <c r="H346" s="67">
        <f t="shared" si="19"/>
        <v>83.2351231562886</v>
      </c>
    </row>
    <row r="347" spans="1:8" ht="53.25" customHeight="1">
      <c r="A347" s="19" t="s">
        <v>583</v>
      </c>
      <c r="B347" s="20"/>
      <c r="C347" s="21"/>
      <c r="D347" s="22" t="s">
        <v>584</v>
      </c>
      <c r="E347" s="23"/>
      <c r="F347" s="67">
        <f>+F348</f>
        <v>34293.7</v>
      </c>
      <c r="G347" s="98">
        <f>+G348</f>
        <v>30172.2</v>
      </c>
      <c r="H347" s="67">
        <f t="shared" si="19"/>
        <v>87.98175758229647</v>
      </c>
    </row>
    <row r="348" spans="1:8" ht="27" customHeight="1">
      <c r="A348" s="19" t="s">
        <v>406</v>
      </c>
      <c r="B348" s="20"/>
      <c r="C348" s="21"/>
      <c r="D348" s="22"/>
      <c r="E348" s="23">
        <v>240</v>
      </c>
      <c r="F348" s="67">
        <v>34293.7</v>
      </c>
      <c r="G348" s="98">
        <v>30172.2</v>
      </c>
      <c r="H348" s="67">
        <f t="shared" si="19"/>
        <v>87.98175758229647</v>
      </c>
    </row>
    <row r="349" spans="1:8" ht="22.5" customHeight="1">
      <c r="A349" s="19" t="s">
        <v>238</v>
      </c>
      <c r="B349" s="20"/>
      <c r="C349" s="21"/>
      <c r="D349" s="22" t="s">
        <v>144</v>
      </c>
      <c r="E349" s="23"/>
      <c r="F349" s="67">
        <f>F350+F352</f>
        <v>16950.899999999998</v>
      </c>
      <c r="G349" s="98">
        <f>G350+G352</f>
        <v>9892.4</v>
      </c>
      <c r="H349" s="67">
        <f t="shared" si="19"/>
        <v>58.35914317233893</v>
      </c>
    </row>
    <row r="350" spans="1:8" ht="47.25" customHeight="1">
      <c r="A350" s="60" t="s">
        <v>603</v>
      </c>
      <c r="B350" s="20"/>
      <c r="C350" s="21"/>
      <c r="D350" s="22" t="s">
        <v>273</v>
      </c>
      <c r="E350" s="23"/>
      <c r="F350" s="67">
        <f>F351</f>
        <v>13906.3</v>
      </c>
      <c r="G350" s="98">
        <f>G351</f>
        <v>7630.4</v>
      </c>
      <c r="H350" s="67">
        <f t="shared" si="19"/>
        <v>54.87009484909717</v>
      </c>
    </row>
    <row r="351" spans="1:8" ht="18.75" customHeight="1">
      <c r="A351" s="19" t="s">
        <v>420</v>
      </c>
      <c r="B351" s="20"/>
      <c r="C351" s="21"/>
      <c r="D351" s="22"/>
      <c r="E351" s="23">
        <v>830</v>
      </c>
      <c r="F351" s="67">
        <v>13906.3</v>
      </c>
      <c r="G351" s="98">
        <v>7630.4</v>
      </c>
      <c r="H351" s="67">
        <f t="shared" si="19"/>
        <v>54.87009484909717</v>
      </c>
    </row>
    <row r="352" spans="1:8" ht="49.5" customHeight="1">
      <c r="A352" s="60" t="s">
        <v>602</v>
      </c>
      <c r="B352" s="20"/>
      <c r="C352" s="21"/>
      <c r="D352" s="22" t="s">
        <v>604</v>
      </c>
      <c r="E352" s="23"/>
      <c r="F352" s="67">
        <f>F353</f>
        <v>3044.6</v>
      </c>
      <c r="G352" s="98">
        <f>G353</f>
        <v>2262</v>
      </c>
      <c r="H352" s="67">
        <f t="shared" si="19"/>
        <v>74.29547395388558</v>
      </c>
    </row>
    <row r="353" spans="1:8" ht="19.5" customHeight="1">
      <c r="A353" s="19" t="s">
        <v>420</v>
      </c>
      <c r="B353" s="20"/>
      <c r="C353" s="21"/>
      <c r="D353" s="22"/>
      <c r="E353" s="23">
        <v>830</v>
      </c>
      <c r="F353" s="67">
        <v>3044.6</v>
      </c>
      <c r="G353" s="98">
        <v>2262</v>
      </c>
      <c r="H353" s="67">
        <f t="shared" si="19"/>
        <v>74.29547395388558</v>
      </c>
    </row>
    <row r="354" spans="1:8" ht="15.75" customHeight="1">
      <c r="A354" s="19" t="s">
        <v>181</v>
      </c>
      <c r="B354" s="20" t="s">
        <v>209</v>
      </c>
      <c r="C354" s="21" t="s">
        <v>212</v>
      </c>
      <c r="D354" s="22"/>
      <c r="E354" s="23"/>
      <c r="F354" s="67">
        <f>F355+F359+F367</f>
        <v>3922.7000000000003</v>
      </c>
      <c r="G354" s="98">
        <f>G355+G359+G367</f>
        <v>3647.9</v>
      </c>
      <c r="H354" s="67">
        <f t="shared" si="19"/>
        <v>92.99462105182654</v>
      </c>
    </row>
    <row r="355" spans="1:8" ht="27.75" customHeight="1">
      <c r="A355" s="19" t="s">
        <v>704</v>
      </c>
      <c r="B355" s="20"/>
      <c r="C355" s="21"/>
      <c r="D355" s="22" t="s">
        <v>705</v>
      </c>
      <c r="E355" s="23"/>
      <c r="F355" s="67">
        <f aca="true" t="shared" si="20" ref="F355:G357">F356</f>
        <v>1000</v>
      </c>
      <c r="G355" s="98">
        <f t="shared" si="20"/>
        <v>1000</v>
      </c>
      <c r="H355" s="67">
        <f t="shared" si="19"/>
        <v>100</v>
      </c>
    </row>
    <row r="356" spans="1:8" ht="24" customHeight="1">
      <c r="A356" s="19" t="s">
        <v>706</v>
      </c>
      <c r="B356" s="20"/>
      <c r="C356" s="21"/>
      <c r="D356" s="22" t="s">
        <v>707</v>
      </c>
      <c r="E356" s="23"/>
      <c r="F356" s="67">
        <f t="shared" si="20"/>
        <v>1000</v>
      </c>
      <c r="G356" s="98">
        <f t="shared" si="20"/>
        <v>1000</v>
      </c>
      <c r="H356" s="67">
        <f t="shared" si="19"/>
        <v>100</v>
      </c>
    </row>
    <row r="357" spans="1:8" ht="25.5" customHeight="1">
      <c r="A357" s="61" t="s">
        <v>547</v>
      </c>
      <c r="B357" s="20"/>
      <c r="C357" s="21"/>
      <c r="D357" s="22" t="s">
        <v>548</v>
      </c>
      <c r="E357" s="23"/>
      <c r="F357" s="67">
        <f t="shared" si="20"/>
        <v>1000</v>
      </c>
      <c r="G357" s="98">
        <f t="shared" si="20"/>
        <v>1000</v>
      </c>
      <c r="H357" s="67">
        <f t="shared" si="19"/>
        <v>100</v>
      </c>
    </row>
    <row r="358" spans="1:8" ht="27" customHeight="1">
      <c r="A358" s="19" t="s">
        <v>617</v>
      </c>
      <c r="B358" s="20"/>
      <c r="C358" s="21"/>
      <c r="D358" s="22"/>
      <c r="E358" s="23" t="s">
        <v>618</v>
      </c>
      <c r="F358" s="67">
        <v>1000</v>
      </c>
      <c r="G358" s="98">
        <v>1000</v>
      </c>
      <c r="H358" s="67">
        <f t="shared" si="19"/>
        <v>100</v>
      </c>
    </row>
    <row r="359" spans="1:8" ht="39" customHeight="1">
      <c r="A359" s="19" t="s">
        <v>449</v>
      </c>
      <c r="B359" s="20"/>
      <c r="C359" s="21"/>
      <c r="D359" s="22" t="s">
        <v>128</v>
      </c>
      <c r="E359" s="23"/>
      <c r="F359" s="67">
        <f>F360</f>
        <v>2505.9</v>
      </c>
      <c r="G359" s="98">
        <f>G360</f>
        <v>2505.9</v>
      </c>
      <c r="H359" s="67">
        <f t="shared" si="19"/>
        <v>100</v>
      </c>
    </row>
    <row r="360" spans="1:8" ht="27" customHeight="1">
      <c r="A360" s="19" t="s">
        <v>619</v>
      </c>
      <c r="B360" s="20"/>
      <c r="C360" s="21"/>
      <c r="D360" s="22" t="s">
        <v>708</v>
      </c>
      <c r="E360" s="23"/>
      <c r="F360" s="67">
        <f>F361+F364</f>
        <v>2505.9</v>
      </c>
      <c r="G360" s="98">
        <f>G361+G364</f>
        <v>2505.9</v>
      </c>
      <c r="H360" s="67">
        <f t="shared" si="19"/>
        <v>100</v>
      </c>
    </row>
    <row r="361" spans="1:8" ht="25.5" customHeight="1">
      <c r="A361" s="19" t="s">
        <v>299</v>
      </c>
      <c r="B361" s="20"/>
      <c r="C361" s="21"/>
      <c r="D361" s="22" t="s">
        <v>709</v>
      </c>
      <c r="E361" s="23"/>
      <c r="F361" s="67">
        <f>F362</f>
        <v>1200</v>
      </c>
      <c r="G361" s="98">
        <f>G362</f>
        <v>1200</v>
      </c>
      <c r="H361" s="67">
        <f t="shared" si="19"/>
        <v>100</v>
      </c>
    </row>
    <row r="362" spans="1:8" ht="16.5" customHeight="1">
      <c r="A362" s="19" t="s">
        <v>187</v>
      </c>
      <c r="B362" s="20"/>
      <c r="C362" s="21"/>
      <c r="D362" s="22" t="s">
        <v>710</v>
      </c>
      <c r="E362" s="23"/>
      <c r="F362" s="67">
        <f>F363</f>
        <v>1200</v>
      </c>
      <c r="G362" s="98">
        <f>G363</f>
        <v>1200</v>
      </c>
      <c r="H362" s="67">
        <f t="shared" si="19"/>
        <v>100</v>
      </c>
    </row>
    <row r="363" spans="1:8" ht="26.25" customHeight="1">
      <c r="A363" s="19" t="s">
        <v>424</v>
      </c>
      <c r="B363" s="20"/>
      <c r="C363" s="21"/>
      <c r="D363" s="22"/>
      <c r="E363" s="23" t="s">
        <v>414</v>
      </c>
      <c r="F363" s="67">
        <v>1200</v>
      </c>
      <c r="G363" s="98">
        <v>1200</v>
      </c>
      <c r="H363" s="67">
        <f t="shared" si="19"/>
        <v>100</v>
      </c>
    </row>
    <row r="364" spans="1:8" ht="18.75" customHeight="1">
      <c r="A364" s="19" t="s">
        <v>274</v>
      </c>
      <c r="B364" s="20"/>
      <c r="C364" s="21"/>
      <c r="D364" s="22" t="s">
        <v>611</v>
      </c>
      <c r="E364" s="23"/>
      <c r="F364" s="67">
        <f>F365</f>
        <v>1305.9</v>
      </c>
      <c r="G364" s="98">
        <f>G365</f>
        <v>1305.9</v>
      </c>
      <c r="H364" s="67">
        <f t="shared" si="19"/>
        <v>100</v>
      </c>
    </row>
    <row r="365" spans="1:8" ht="39.75" customHeight="1">
      <c r="A365" s="19" t="s">
        <v>778</v>
      </c>
      <c r="B365" s="20"/>
      <c r="C365" s="21"/>
      <c r="D365" s="22" t="s">
        <v>612</v>
      </c>
      <c r="E365" s="23"/>
      <c r="F365" s="67">
        <f>F366</f>
        <v>1305.9</v>
      </c>
      <c r="G365" s="98">
        <f>G366</f>
        <v>1305.9</v>
      </c>
      <c r="H365" s="67">
        <f t="shared" si="19"/>
        <v>100</v>
      </c>
    </row>
    <row r="366" spans="1:8" ht="26.25" customHeight="1">
      <c r="A366" s="19" t="s">
        <v>406</v>
      </c>
      <c r="B366" s="20"/>
      <c r="C366" s="21"/>
      <c r="D366" s="22"/>
      <c r="E366" s="23">
        <v>240</v>
      </c>
      <c r="F366" s="67">
        <v>1305.9</v>
      </c>
      <c r="G366" s="98">
        <v>1305.9</v>
      </c>
      <c r="H366" s="67">
        <f t="shared" si="19"/>
        <v>100</v>
      </c>
    </row>
    <row r="367" spans="1:8" ht="36.75" customHeight="1">
      <c r="A367" s="19" t="s">
        <v>759</v>
      </c>
      <c r="B367" s="20"/>
      <c r="C367" s="21"/>
      <c r="D367" s="22" t="s">
        <v>737</v>
      </c>
      <c r="E367" s="23"/>
      <c r="F367" s="67">
        <f>F368</f>
        <v>416.8</v>
      </c>
      <c r="G367" s="98">
        <f>G368</f>
        <v>142</v>
      </c>
      <c r="H367" s="67">
        <f t="shared" si="19"/>
        <v>34.06909788867562</v>
      </c>
    </row>
    <row r="368" spans="1:8" ht="24.75" customHeight="1">
      <c r="A368" s="19" t="s">
        <v>379</v>
      </c>
      <c r="B368" s="20"/>
      <c r="C368" s="21"/>
      <c r="D368" s="22" t="s">
        <v>743</v>
      </c>
      <c r="E368" s="23"/>
      <c r="F368" s="67">
        <f>F372+F369</f>
        <v>416.8</v>
      </c>
      <c r="G368" s="98">
        <f>G372+G369</f>
        <v>142</v>
      </c>
      <c r="H368" s="67">
        <f t="shared" si="19"/>
        <v>34.06909788867562</v>
      </c>
    </row>
    <row r="369" spans="1:8" ht="24.75" customHeight="1">
      <c r="A369" s="19" t="s">
        <v>744</v>
      </c>
      <c r="B369" s="46"/>
      <c r="C369" s="28"/>
      <c r="D369" s="62" t="s">
        <v>745</v>
      </c>
      <c r="E369" s="23"/>
      <c r="F369" s="67">
        <f>+F370</f>
        <v>82.2</v>
      </c>
      <c r="G369" s="98">
        <f>+G370</f>
        <v>82.2</v>
      </c>
      <c r="H369" s="67">
        <f t="shared" si="19"/>
        <v>100</v>
      </c>
    </row>
    <row r="370" spans="1:8" ht="24.75" customHeight="1">
      <c r="A370" s="19" t="s">
        <v>187</v>
      </c>
      <c r="B370" s="46"/>
      <c r="C370" s="28"/>
      <c r="D370" s="22" t="s">
        <v>360</v>
      </c>
      <c r="E370" s="23"/>
      <c r="F370" s="67">
        <f>+F371</f>
        <v>82.2</v>
      </c>
      <c r="G370" s="98">
        <f>+G371</f>
        <v>82.2</v>
      </c>
      <c r="H370" s="67">
        <f t="shared" si="19"/>
        <v>100</v>
      </c>
    </row>
    <row r="371" spans="1:8" ht="24.75" customHeight="1">
      <c r="A371" s="19" t="s">
        <v>406</v>
      </c>
      <c r="B371" s="46"/>
      <c r="C371" s="28"/>
      <c r="D371" s="22"/>
      <c r="E371" s="23">
        <v>240</v>
      </c>
      <c r="F371" s="67">
        <v>82.2</v>
      </c>
      <c r="G371" s="98">
        <v>82.2</v>
      </c>
      <c r="H371" s="67">
        <f t="shared" si="19"/>
        <v>100</v>
      </c>
    </row>
    <row r="372" spans="1:8" ht="15.75" customHeight="1">
      <c r="A372" s="19" t="s">
        <v>784</v>
      </c>
      <c r="B372" s="20"/>
      <c r="C372" s="21"/>
      <c r="D372" s="22" t="s">
        <v>785</v>
      </c>
      <c r="E372" s="23"/>
      <c r="F372" s="67">
        <f>F373</f>
        <v>334.6</v>
      </c>
      <c r="G372" s="98">
        <f>G373</f>
        <v>59.8</v>
      </c>
      <c r="H372" s="67">
        <f t="shared" si="19"/>
        <v>17.87208607292289</v>
      </c>
    </row>
    <row r="373" spans="1:8" ht="15.75" customHeight="1">
      <c r="A373" s="19" t="s">
        <v>187</v>
      </c>
      <c r="B373" s="20"/>
      <c r="C373" s="21"/>
      <c r="D373" s="22" t="s">
        <v>786</v>
      </c>
      <c r="E373" s="23"/>
      <c r="F373" s="67">
        <f>F374</f>
        <v>334.6</v>
      </c>
      <c r="G373" s="98">
        <f>G374</f>
        <v>59.8</v>
      </c>
      <c r="H373" s="67">
        <f t="shared" si="19"/>
        <v>17.87208607292289</v>
      </c>
    </row>
    <row r="374" spans="1:8" ht="26.25" customHeight="1">
      <c r="A374" s="19" t="s">
        <v>406</v>
      </c>
      <c r="B374" s="20"/>
      <c r="C374" s="21"/>
      <c r="D374" s="22"/>
      <c r="E374" s="23" t="s">
        <v>414</v>
      </c>
      <c r="F374" s="67">
        <v>334.6</v>
      </c>
      <c r="G374" s="98">
        <v>59.8</v>
      </c>
      <c r="H374" s="67">
        <f t="shared" si="19"/>
        <v>17.87208607292289</v>
      </c>
    </row>
    <row r="375" spans="1:8" ht="15.75" customHeight="1">
      <c r="A375" s="29" t="s">
        <v>193</v>
      </c>
      <c r="B375" s="30" t="s">
        <v>215</v>
      </c>
      <c r="C375" s="30"/>
      <c r="D375" s="30"/>
      <c r="E375" s="30"/>
      <c r="F375" s="88">
        <f>F376+F399+F426+F468</f>
        <v>300760.9</v>
      </c>
      <c r="G375" s="102">
        <f>G376+G399+G426+G468</f>
        <v>267743</v>
      </c>
      <c r="H375" s="107">
        <f t="shared" si="19"/>
        <v>89.02187751133873</v>
      </c>
    </row>
    <row r="376" spans="1:8" ht="15.75" customHeight="1">
      <c r="A376" s="19" t="s">
        <v>194</v>
      </c>
      <c r="B376" s="20" t="s">
        <v>215</v>
      </c>
      <c r="C376" s="21" t="s">
        <v>206</v>
      </c>
      <c r="D376" s="22"/>
      <c r="E376" s="23"/>
      <c r="F376" s="67">
        <f>F377+F391</f>
        <v>43459.8</v>
      </c>
      <c r="G376" s="98">
        <f>G377+G391</f>
        <v>43326.2</v>
      </c>
      <c r="H376" s="67">
        <f t="shared" si="19"/>
        <v>99.69258947349043</v>
      </c>
    </row>
    <row r="377" spans="1:8" ht="47.25" customHeight="1">
      <c r="A377" s="19" t="s">
        <v>636</v>
      </c>
      <c r="B377" s="20"/>
      <c r="C377" s="21"/>
      <c r="D377" s="22" t="s">
        <v>737</v>
      </c>
      <c r="E377" s="23"/>
      <c r="F377" s="67">
        <f>F378+F382</f>
        <v>39005.9</v>
      </c>
      <c r="G377" s="98">
        <f>G378+G382</f>
        <v>38972.5</v>
      </c>
      <c r="H377" s="67">
        <f t="shared" si="19"/>
        <v>99.9143719283493</v>
      </c>
    </row>
    <row r="378" spans="1:8" ht="30.75" customHeight="1">
      <c r="A378" s="19" t="s">
        <v>380</v>
      </c>
      <c r="B378" s="20"/>
      <c r="C378" s="21"/>
      <c r="D378" s="22" t="s">
        <v>743</v>
      </c>
      <c r="E378" s="23"/>
      <c r="F378" s="67">
        <f aca="true" t="shared" si="21" ref="F378:G380">F379</f>
        <v>10</v>
      </c>
      <c r="G378" s="98">
        <f t="shared" si="21"/>
        <v>10</v>
      </c>
      <c r="H378" s="67">
        <f t="shared" si="19"/>
        <v>100</v>
      </c>
    </row>
    <row r="379" spans="1:8" ht="24" customHeight="1">
      <c r="A379" s="19" t="s">
        <v>744</v>
      </c>
      <c r="B379" s="20"/>
      <c r="C379" s="21"/>
      <c r="D379" s="22" t="s">
        <v>745</v>
      </c>
      <c r="E379" s="23"/>
      <c r="F379" s="67">
        <f t="shared" si="21"/>
        <v>10</v>
      </c>
      <c r="G379" s="98">
        <f t="shared" si="21"/>
        <v>10</v>
      </c>
      <c r="H379" s="67">
        <f t="shared" si="19"/>
        <v>100</v>
      </c>
    </row>
    <row r="380" spans="1:8" ht="17.25" customHeight="1">
      <c r="A380" s="19" t="s">
        <v>334</v>
      </c>
      <c r="B380" s="20"/>
      <c r="C380" s="21"/>
      <c r="D380" s="22" t="s">
        <v>700</v>
      </c>
      <c r="E380" s="23"/>
      <c r="F380" s="67">
        <f t="shared" si="21"/>
        <v>10</v>
      </c>
      <c r="G380" s="98">
        <f t="shared" si="21"/>
        <v>10</v>
      </c>
      <c r="H380" s="67">
        <f t="shared" si="19"/>
        <v>100</v>
      </c>
    </row>
    <row r="381" spans="1:8" ht="27" customHeight="1">
      <c r="A381" s="19" t="s">
        <v>406</v>
      </c>
      <c r="B381" s="20"/>
      <c r="C381" s="21"/>
      <c r="D381" s="22"/>
      <c r="E381" s="23" t="s">
        <v>414</v>
      </c>
      <c r="F381" s="67">
        <v>10</v>
      </c>
      <c r="G381" s="98">
        <v>10</v>
      </c>
      <c r="H381" s="67">
        <f t="shared" si="19"/>
        <v>100</v>
      </c>
    </row>
    <row r="382" spans="1:8" ht="17.25" customHeight="1">
      <c r="A382" s="19" t="s">
        <v>381</v>
      </c>
      <c r="B382" s="20"/>
      <c r="C382" s="21"/>
      <c r="D382" s="22" t="s">
        <v>738</v>
      </c>
      <c r="E382" s="23"/>
      <c r="F382" s="67">
        <f>F383</f>
        <v>38995.9</v>
      </c>
      <c r="G382" s="98">
        <f>G383</f>
        <v>38962.5</v>
      </c>
      <c r="H382" s="67">
        <f t="shared" si="19"/>
        <v>99.91434997012506</v>
      </c>
    </row>
    <row r="383" spans="1:8" ht="37.5" customHeight="1">
      <c r="A383" s="19" t="s">
        <v>461</v>
      </c>
      <c r="B383" s="20"/>
      <c r="C383" s="21"/>
      <c r="D383" s="22" t="s">
        <v>754</v>
      </c>
      <c r="E383" s="23"/>
      <c r="F383" s="67">
        <f>F384+F387+F389</f>
        <v>38995.9</v>
      </c>
      <c r="G383" s="98">
        <f>G384+G387+G389</f>
        <v>38962.5</v>
      </c>
      <c r="H383" s="67">
        <f t="shared" si="19"/>
        <v>99.91434997012506</v>
      </c>
    </row>
    <row r="384" spans="1:8" ht="19.5" customHeight="1">
      <c r="A384" s="19" t="s">
        <v>334</v>
      </c>
      <c r="B384" s="20"/>
      <c r="C384" s="21"/>
      <c r="D384" s="22" t="s">
        <v>275</v>
      </c>
      <c r="E384" s="23"/>
      <c r="F384" s="67">
        <f>F385+F386</f>
        <v>221.4</v>
      </c>
      <c r="G384" s="98">
        <f>G385+G386</f>
        <v>207.6</v>
      </c>
      <c r="H384" s="67">
        <f t="shared" si="19"/>
        <v>93.76693766937669</v>
      </c>
    </row>
    <row r="385" spans="1:8" ht="24.75" customHeight="1">
      <c r="A385" s="19" t="s">
        <v>406</v>
      </c>
      <c r="B385" s="20"/>
      <c r="C385" s="21"/>
      <c r="D385" s="22"/>
      <c r="E385" s="23" t="s">
        <v>414</v>
      </c>
      <c r="F385" s="67">
        <v>205.9</v>
      </c>
      <c r="G385" s="98">
        <v>192.1</v>
      </c>
      <c r="H385" s="67">
        <f t="shared" si="19"/>
        <v>93.29771733851385</v>
      </c>
    </row>
    <row r="386" spans="1:8" ht="16.5" customHeight="1">
      <c r="A386" s="19" t="s">
        <v>407</v>
      </c>
      <c r="B386" s="20"/>
      <c r="C386" s="21"/>
      <c r="D386" s="22"/>
      <c r="E386" s="23" t="s">
        <v>417</v>
      </c>
      <c r="F386" s="67">
        <v>15.5</v>
      </c>
      <c r="G386" s="98">
        <v>15.5</v>
      </c>
      <c r="H386" s="67">
        <f t="shared" si="19"/>
        <v>100</v>
      </c>
    </row>
    <row r="387" spans="1:8" ht="24.75" customHeight="1">
      <c r="A387" s="19" t="s">
        <v>440</v>
      </c>
      <c r="B387" s="20"/>
      <c r="C387" s="21"/>
      <c r="D387" s="22" t="s">
        <v>787</v>
      </c>
      <c r="E387" s="23"/>
      <c r="F387" s="67">
        <f>F388</f>
        <v>36074.5</v>
      </c>
      <c r="G387" s="98">
        <f>G388</f>
        <v>36074.4</v>
      </c>
      <c r="H387" s="67">
        <f t="shared" si="19"/>
        <v>99.99972279588076</v>
      </c>
    </row>
    <row r="388" spans="1:8" ht="15" customHeight="1">
      <c r="A388" s="19" t="s">
        <v>407</v>
      </c>
      <c r="B388" s="20"/>
      <c r="C388" s="21"/>
      <c r="D388" s="22"/>
      <c r="E388" s="23" t="s">
        <v>417</v>
      </c>
      <c r="F388" s="67">
        <v>36074.5</v>
      </c>
      <c r="G388" s="98">
        <v>36074.4</v>
      </c>
      <c r="H388" s="67">
        <f t="shared" si="19"/>
        <v>99.99972279588076</v>
      </c>
    </row>
    <row r="389" spans="1:8" ht="28.5" customHeight="1">
      <c r="A389" s="19" t="s">
        <v>100</v>
      </c>
      <c r="B389" s="20"/>
      <c r="C389" s="21"/>
      <c r="D389" s="22">
        <v>1230210470</v>
      </c>
      <c r="E389" s="23"/>
      <c r="F389" s="67">
        <f>+F390</f>
        <v>2700</v>
      </c>
      <c r="G389" s="98">
        <f>+G390</f>
        <v>2680.5</v>
      </c>
      <c r="H389" s="67">
        <f t="shared" si="19"/>
        <v>99.27777777777777</v>
      </c>
    </row>
    <row r="390" spans="1:8" ht="28.5" customHeight="1">
      <c r="A390" s="19" t="s">
        <v>406</v>
      </c>
      <c r="B390" s="20"/>
      <c r="C390" s="21"/>
      <c r="D390" s="22"/>
      <c r="E390" s="23">
        <v>240</v>
      </c>
      <c r="F390" s="67">
        <v>2700</v>
      </c>
      <c r="G390" s="98">
        <v>2680.5</v>
      </c>
      <c r="H390" s="67">
        <f t="shared" si="19"/>
        <v>99.27777777777777</v>
      </c>
    </row>
    <row r="391" spans="1:8" ht="30" customHeight="1">
      <c r="A391" s="19" t="s">
        <v>637</v>
      </c>
      <c r="B391" s="20"/>
      <c r="C391" s="21"/>
      <c r="D391" s="22" t="s">
        <v>254</v>
      </c>
      <c r="E391" s="23"/>
      <c r="F391" s="67">
        <f>F392</f>
        <v>4453.9</v>
      </c>
      <c r="G391" s="98">
        <f>G392</f>
        <v>4353.7</v>
      </c>
      <c r="H391" s="67">
        <f t="shared" si="19"/>
        <v>97.75028626596915</v>
      </c>
    </row>
    <row r="392" spans="1:8" ht="17.25" customHeight="1">
      <c r="A392" s="19" t="s">
        <v>473</v>
      </c>
      <c r="B392" s="20"/>
      <c r="C392" s="21"/>
      <c r="D392" s="22" t="s">
        <v>278</v>
      </c>
      <c r="E392" s="23"/>
      <c r="F392" s="67">
        <f>F393+F396</f>
        <v>4453.9</v>
      </c>
      <c r="G392" s="98">
        <f>G393+G396</f>
        <v>4353.7</v>
      </c>
      <c r="H392" s="67">
        <f t="shared" si="19"/>
        <v>97.75028626596915</v>
      </c>
    </row>
    <row r="393" spans="1:8" ht="24.75" customHeight="1">
      <c r="A393" s="19" t="s">
        <v>276</v>
      </c>
      <c r="B393" s="20"/>
      <c r="C393" s="21"/>
      <c r="D393" s="22" t="s">
        <v>279</v>
      </c>
      <c r="E393" s="23"/>
      <c r="F393" s="67">
        <f>F394</f>
        <v>4233.9</v>
      </c>
      <c r="G393" s="98">
        <f>G394</f>
        <v>4163</v>
      </c>
      <c r="H393" s="67">
        <f t="shared" si="19"/>
        <v>98.32542100663692</v>
      </c>
    </row>
    <row r="394" spans="1:8" ht="15.75" customHeight="1">
      <c r="A394" s="19" t="s">
        <v>334</v>
      </c>
      <c r="B394" s="20"/>
      <c r="C394" s="21"/>
      <c r="D394" s="22" t="s">
        <v>280</v>
      </c>
      <c r="E394" s="23"/>
      <c r="F394" s="67">
        <f>F395</f>
        <v>4233.9</v>
      </c>
      <c r="G394" s="98">
        <f>G395</f>
        <v>4163</v>
      </c>
      <c r="H394" s="67">
        <f aca="true" t="shared" si="22" ref="H394:H457">G394/F394*100</f>
        <v>98.32542100663692</v>
      </c>
    </row>
    <row r="395" spans="1:8" ht="29.25" customHeight="1">
      <c r="A395" s="19" t="s">
        <v>406</v>
      </c>
      <c r="B395" s="20"/>
      <c r="C395" s="21"/>
      <c r="D395" s="22"/>
      <c r="E395" s="23">
        <v>240</v>
      </c>
      <c r="F395" s="67">
        <v>4233.9</v>
      </c>
      <c r="G395" s="98">
        <v>4163</v>
      </c>
      <c r="H395" s="67">
        <f t="shared" si="22"/>
        <v>98.32542100663692</v>
      </c>
    </row>
    <row r="396" spans="1:8" ht="25.5" customHeight="1">
      <c r="A396" s="19" t="s">
        <v>277</v>
      </c>
      <c r="B396" s="20"/>
      <c r="C396" s="21"/>
      <c r="D396" s="22" t="s">
        <v>281</v>
      </c>
      <c r="E396" s="23"/>
      <c r="F396" s="67">
        <f>F397</f>
        <v>220</v>
      </c>
      <c r="G396" s="98">
        <f>G397</f>
        <v>190.7</v>
      </c>
      <c r="H396" s="67">
        <f t="shared" si="22"/>
        <v>86.68181818181819</v>
      </c>
    </row>
    <row r="397" spans="1:8" ht="18" customHeight="1">
      <c r="A397" s="19" t="s">
        <v>626</v>
      </c>
      <c r="B397" s="20"/>
      <c r="C397" s="21"/>
      <c r="D397" s="22" t="s">
        <v>282</v>
      </c>
      <c r="E397" s="23"/>
      <c r="F397" s="67">
        <f>F398</f>
        <v>220</v>
      </c>
      <c r="G397" s="98">
        <f>G398</f>
        <v>190.7</v>
      </c>
      <c r="H397" s="67">
        <f t="shared" si="22"/>
        <v>86.68181818181819</v>
      </c>
    </row>
    <row r="398" spans="1:8" ht="24.75" customHeight="1">
      <c r="A398" s="19" t="s">
        <v>406</v>
      </c>
      <c r="B398" s="20"/>
      <c r="C398" s="21"/>
      <c r="D398" s="22"/>
      <c r="E398" s="23">
        <v>240</v>
      </c>
      <c r="F398" s="67">
        <v>220</v>
      </c>
      <c r="G398" s="98">
        <v>190.7</v>
      </c>
      <c r="H398" s="67">
        <f t="shared" si="22"/>
        <v>86.68181818181819</v>
      </c>
    </row>
    <row r="399" spans="1:8" ht="13.5" customHeight="1">
      <c r="A399" s="19" t="s">
        <v>222</v>
      </c>
      <c r="B399" s="20" t="s">
        <v>215</v>
      </c>
      <c r="C399" s="21" t="s">
        <v>207</v>
      </c>
      <c r="D399" s="22"/>
      <c r="E399" s="23"/>
      <c r="F399" s="67">
        <f>F400+F405+F423</f>
        <v>98077.9</v>
      </c>
      <c r="G399" s="98">
        <f>G400+G405+G423</f>
        <v>74243</v>
      </c>
      <c r="H399" s="67">
        <f t="shared" si="22"/>
        <v>75.69799108667702</v>
      </c>
    </row>
    <row r="400" spans="1:8" ht="48.75" customHeight="1">
      <c r="A400" s="19" t="s">
        <v>636</v>
      </c>
      <c r="B400" s="20"/>
      <c r="C400" s="21"/>
      <c r="D400" s="22" t="s">
        <v>737</v>
      </c>
      <c r="E400" s="23"/>
      <c r="F400" s="67">
        <f aca="true" t="shared" si="23" ref="F400:G403">F401</f>
        <v>426.3</v>
      </c>
      <c r="G400" s="98">
        <f t="shared" si="23"/>
        <v>318.6</v>
      </c>
      <c r="H400" s="67">
        <f t="shared" si="22"/>
        <v>74.73610133708655</v>
      </c>
    </row>
    <row r="401" spans="1:8" ht="15.75" customHeight="1">
      <c r="A401" s="19" t="s">
        <v>382</v>
      </c>
      <c r="B401" s="20"/>
      <c r="C401" s="21"/>
      <c r="D401" s="22" t="s">
        <v>738</v>
      </c>
      <c r="E401" s="23"/>
      <c r="F401" s="67">
        <f t="shared" si="23"/>
        <v>426.3</v>
      </c>
      <c r="G401" s="98">
        <f t="shared" si="23"/>
        <v>318.6</v>
      </c>
      <c r="H401" s="67">
        <f t="shared" si="22"/>
        <v>74.73610133708655</v>
      </c>
    </row>
    <row r="402" spans="1:8" ht="38.25" customHeight="1">
      <c r="A402" s="19" t="s">
        <v>788</v>
      </c>
      <c r="B402" s="20"/>
      <c r="C402" s="21"/>
      <c r="D402" s="22" t="s">
        <v>754</v>
      </c>
      <c r="E402" s="23"/>
      <c r="F402" s="67">
        <f t="shared" si="23"/>
        <v>426.3</v>
      </c>
      <c r="G402" s="98">
        <f t="shared" si="23"/>
        <v>318.6</v>
      </c>
      <c r="H402" s="67">
        <f t="shared" si="22"/>
        <v>74.73610133708655</v>
      </c>
    </row>
    <row r="403" spans="1:8" ht="19.5" customHeight="1">
      <c r="A403" s="19" t="s">
        <v>223</v>
      </c>
      <c r="B403" s="20"/>
      <c r="C403" s="21"/>
      <c r="D403" s="22" t="s">
        <v>283</v>
      </c>
      <c r="E403" s="23"/>
      <c r="F403" s="67">
        <f t="shared" si="23"/>
        <v>426.3</v>
      </c>
      <c r="G403" s="98">
        <f t="shared" si="23"/>
        <v>318.6</v>
      </c>
      <c r="H403" s="67">
        <f t="shared" si="22"/>
        <v>74.73610133708655</v>
      </c>
    </row>
    <row r="404" spans="1:8" ht="25.5" customHeight="1">
      <c r="A404" s="19" t="s">
        <v>406</v>
      </c>
      <c r="B404" s="20"/>
      <c r="C404" s="21"/>
      <c r="D404" s="22"/>
      <c r="E404" s="23" t="s">
        <v>414</v>
      </c>
      <c r="F404" s="67">
        <v>426.3</v>
      </c>
      <c r="G404" s="98">
        <v>318.6</v>
      </c>
      <c r="H404" s="67">
        <f t="shared" si="22"/>
        <v>74.73610133708655</v>
      </c>
    </row>
    <row r="405" spans="1:8" ht="29.25" customHeight="1">
      <c r="A405" s="19" t="s">
        <v>637</v>
      </c>
      <c r="B405" s="20"/>
      <c r="C405" s="21"/>
      <c r="D405" s="22" t="s">
        <v>254</v>
      </c>
      <c r="E405" s="23"/>
      <c r="F405" s="67">
        <f>F417+F406</f>
        <v>37651.6</v>
      </c>
      <c r="G405" s="98">
        <f>G417+G406</f>
        <v>13924.400000000001</v>
      </c>
      <c r="H405" s="67">
        <f t="shared" si="22"/>
        <v>36.98222651892616</v>
      </c>
    </row>
    <row r="406" spans="1:8" ht="24.75" customHeight="1">
      <c r="A406" s="63" t="s">
        <v>39</v>
      </c>
      <c r="B406" s="20"/>
      <c r="C406" s="21"/>
      <c r="D406" s="62" t="s">
        <v>252</v>
      </c>
      <c r="E406" s="64"/>
      <c r="F406" s="67">
        <f>+F407+F410</f>
        <v>30638.5</v>
      </c>
      <c r="G406" s="98">
        <f>+G407+G410</f>
        <v>6911.3</v>
      </c>
      <c r="H406" s="67">
        <f t="shared" si="22"/>
        <v>22.557566460499046</v>
      </c>
    </row>
    <row r="407" spans="1:8" ht="24.75" customHeight="1">
      <c r="A407" s="65" t="s">
        <v>766</v>
      </c>
      <c r="B407" s="20"/>
      <c r="C407" s="21"/>
      <c r="D407" s="25" t="s">
        <v>40</v>
      </c>
      <c r="E407" s="38"/>
      <c r="F407" s="92">
        <f>F408</f>
        <v>4536.3</v>
      </c>
      <c r="G407" s="103">
        <f>G408</f>
        <v>4536.3</v>
      </c>
      <c r="H407" s="92">
        <f t="shared" si="22"/>
        <v>100</v>
      </c>
    </row>
    <row r="408" spans="1:8" ht="24.75" customHeight="1">
      <c r="A408" s="63" t="s">
        <v>638</v>
      </c>
      <c r="B408" s="20"/>
      <c r="C408" s="21"/>
      <c r="D408" s="25" t="s">
        <v>41</v>
      </c>
      <c r="E408" s="38"/>
      <c r="F408" s="92">
        <f>F409</f>
        <v>4536.3</v>
      </c>
      <c r="G408" s="103">
        <f>G409</f>
        <v>4536.3</v>
      </c>
      <c r="H408" s="92">
        <f t="shared" si="22"/>
        <v>100</v>
      </c>
    </row>
    <row r="409" spans="1:8" ht="24.75" customHeight="1">
      <c r="A409" s="41" t="s">
        <v>406</v>
      </c>
      <c r="B409" s="20"/>
      <c r="C409" s="21"/>
      <c r="D409" s="25"/>
      <c r="E409" s="38">
        <v>240</v>
      </c>
      <c r="F409" s="92">
        <v>4536.3</v>
      </c>
      <c r="G409" s="103">
        <v>4536.3</v>
      </c>
      <c r="H409" s="92">
        <f t="shared" si="22"/>
        <v>100</v>
      </c>
    </row>
    <row r="410" spans="1:8" ht="24.75" customHeight="1">
      <c r="A410" s="63" t="s">
        <v>167</v>
      </c>
      <c r="B410" s="20"/>
      <c r="C410" s="21"/>
      <c r="D410" s="25" t="s">
        <v>168</v>
      </c>
      <c r="E410" s="38"/>
      <c r="F410" s="92">
        <f>+F411+F413+F415</f>
        <v>26102.2</v>
      </c>
      <c r="G410" s="103">
        <f>+G411+G413+G415</f>
        <v>2375</v>
      </c>
      <c r="H410" s="92">
        <f t="shared" si="22"/>
        <v>9.098849905371962</v>
      </c>
    </row>
    <row r="411" spans="1:8" ht="24.75" customHeight="1">
      <c r="A411" s="63" t="s">
        <v>638</v>
      </c>
      <c r="B411" s="20"/>
      <c r="C411" s="21"/>
      <c r="D411" s="25" t="s">
        <v>169</v>
      </c>
      <c r="E411" s="38"/>
      <c r="F411" s="92">
        <f>+F412</f>
        <v>2375</v>
      </c>
      <c r="G411" s="103">
        <f>+G412</f>
        <v>2375</v>
      </c>
      <c r="H411" s="92">
        <f t="shared" si="22"/>
        <v>100</v>
      </c>
    </row>
    <row r="412" spans="1:8" ht="24.75" customHeight="1">
      <c r="A412" s="41" t="s">
        <v>406</v>
      </c>
      <c r="B412" s="20"/>
      <c r="C412" s="21"/>
      <c r="D412" s="66"/>
      <c r="E412" s="38">
        <v>240</v>
      </c>
      <c r="F412" s="92">
        <v>2375</v>
      </c>
      <c r="G412" s="103">
        <v>2375</v>
      </c>
      <c r="H412" s="92">
        <f t="shared" si="22"/>
        <v>100</v>
      </c>
    </row>
    <row r="413" spans="1:8" ht="24.75" customHeight="1">
      <c r="A413" s="41" t="s">
        <v>321</v>
      </c>
      <c r="B413" s="20"/>
      <c r="C413" s="21"/>
      <c r="D413" s="25" t="s">
        <v>323</v>
      </c>
      <c r="E413" s="38"/>
      <c r="F413" s="92">
        <f>+F414</f>
        <v>21354.5</v>
      </c>
      <c r="G413" s="103">
        <f>+G414</f>
        <v>0</v>
      </c>
      <c r="H413" s="92">
        <f t="shared" si="22"/>
        <v>0</v>
      </c>
    </row>
    <row r="414" spans="1:8" ht="24.75" customHeight="1">
      <c r="A414" s="41" t="s">
        <v>406</v>
      </c>
      <c r="B414" s="20"/>
      <c r="C414" s="21"/>
      <c r="D414" s="25"/>
      <c r="E414" s="38">
        <v>240</v>
      </c>
      <c r="F414" s="92">
        <v>21354.5</v>
      </c>
      <c r="G414" s="103">
        <v>0</v>
      </c>
      <c r="H414" s="92">
        <f t="shared" si="22"/>
        <v>0</v>
      </c>
    </row>
    <row r="415" spans="1:8" ht="24.75" customHeight="1">
      <c r="A415" s="41" t="s">
        <v>322</v>
      </c>
      <c r="B415" s="20"/>
      <c r="C415" s="21"/>
      <c r="D415" s="25" t="s">
        <v>324</v>
      </c>
      <c r="E415" s="38"/>
      <c r="F415" s="92">
        <f>+F416</f>
        <v>2372.7</v>
      </c>
      <c r="G415" s="103">
        <f>+G416</f>
        <v>0</v>
      </c>
      <c r="H415" s="92">
        <f t="shared" si="22"/>
        <v>0</v>
      </c>
    </row>
    <row r="416" spans="1:8" ht="24.75" customHeight="1">
      <c r="A416" s="41" t="s">
        <v>406</v>
      </c>
      <c r="B416" s="20"/>
      <c r="C416" s="21"/>
      <c r="D416" s="25"/>
      <c r="E416" s="38">
        <v>240</v>
      </c>
      <c r="F416" s="92">
        <v>2372.7</v>
      </c>
      <c r="G416" s="103">
        <v>0</v>
      </c>
      <c r="H416" s="92">
        <f t="shared" si="22"/>
        <v>0</v>
      </c>
    </row>
    <row r="417" spans="1:8" ht="24.75" customHeight="1">
      <c r="A417" s="19" t="s">
        <v>468</v>
      </c>
      <c r="B417" s="20"/>
      <c r="C417" s="21"/>
      <c r="D417" s="22" t="s">
        <v>285</v>
      </c>
      <c r="E417" s="40"/>
      <c r="F417" s="67">
        <f>F418</f>
        <v>7013.1</v>
      </c>
      <c r="G417" s="98">
        <f>G418</f>
        <v>7013.1</v>
      </c>
      <c r="H417" s="67">
        <f t="shared" si="22"/>
        <v>100</v>
      </c>
    </row>
    <row r="418" spans="1:8" ht="24.75" customHeight="1">
      <c r="A418" s="19" t="s">
        <v>284</v>
      </c>
      <c r="B418" s="20"/>
      <c r="C418" s="21"/>
      <c r="D418" s="22" t="s">
        <v>286</v>
      </c>
      <c r="E418" s="23"/>
      <c r="F418" s="67">
        <f>F419+F421</f>
        <v>7013.1</v>
      </c>
      <c r="G418" s="98">
        <f>G419+G421</f>
        <v>7013.1</v>
      </c>
      <c r="H418" s="67">
        <f t="shared" si="22"/>
        <v>100</v>
      </c>
    </row>
    <row r="419" spans="1:8" ht="31.5" customHeight="1">
      <c r="A419" s="19" t="s">
        <v>336</v>
      </c>
      <c r="B419" s="20"/>
      <c r="C419" s="21"/>
      <c r="D419" s="25" t="s">
        <v>101</v>
      </c>
      <c r="E419" s="23"/>
      <c r="F419" s="67">
        <f>F420</f>
        <v>1052</v>
      </c>
      <c r="G419" s="98">
        <f>G420</f>
        <v>1052</v>
      </c>
      <c r="H419" s="67">
        <f t="shared" si="22"/>
        <v>100</v>
      </c>
    </row>
    <row r="420" spans="1:8" ht="18" customHeight="1">
      <c r="A420" s="19" t="s">
        <v>412</v>
      </c>
      <c r="B420" s="20"/>
      <c r="C420" s="21"/>
      <c r="D420" s="22"/>
      <c r="E420" s="23">
        <v>240</v>
      </c>
      <c r="F420" s="67">
        <v>1052</v>
      </c>
      <c r="G420" s="98">
        <v>1052</v>
      </c>
      <c r="H420" s="67">
        <f t="shared" si="22"/>
        <v>100</v>
      </c>
    </row>
    <row r="421" spans="1:8" ht="27" customHeight="1">
      <c r="A421" s="19" t="s">
        <v>336</v>
      </c>
      <c r="B421" s="46"/>
      <c r="C421" s="28"/>
      <c r="D421" s="25" t="s">
        <v>337</v>
      </c>
      <c r="E421" s="38"/>
      <c r="F421" s="67">
        <f>+F422</f>
        <v>5961.1</v>
      </c>
      <c r="G421" s="98">
        <f>+G422</f>
        <v>5961.1</v>
      </c>
      <c r="H421" s="67">
        <f t="shared" si="22"/>
        <v>100</v>
      </c>
    </row>
    <row r="422" spans="1:8" ht="27.75" customHeight="1">
      <c r="A422" s="19" t="s">
        <v>406</v>
      </c>
      <c r="B422" s="46"/>
      <c r="C422" s="28"/>
      <c r="D422" s="25"/>
      <c r="E422" s="38">
        <v>240</v>
      </c>
      <c r="F422" s="67">
        <v>5961.1</v>
      </c>
      <c r="G422" s="98">
        <v>5961.1</v>
      </c>
      <c r="H422" s="67">
        <f t="shared" si="22"/>
        <v>100</v>
      </c>
    </row>
    <row r="423" spans="1:8" ht="18" customHeight="1">
      <c r="A423" s="19" t="s">
        <v>238</v>
      </c>
      <c r="B423" s="20"/>
      <c r="C423" s="21"/>
      <c r="D423" s="22" t="s">
        <v>144</v>
      </c>
      <c r="E423" s="23"/>
      <c r="F423" s="67">
        <f>F424</f>
        <v>60000</v>
      </c>
      <c r="G423" s="98">
        <f>G424</f>
        <v>60000</v>
      </c>
      <c r="H423" s="67">
        <f t="shared" si="22"/>
        <v>100</v>
      </c>
    </row>
    <row r="424" spans="1:8" ht="51" customHeight="1">
      <c r="A424" s="19" t="s">
        <v>656</v>
      </c>
      <c r="B424" s="20"/>
      <c r="C424" s="21"/>
      <c r="D424" s="22" t="s">
        <v>504</v>
      </c>
      <c r="E424" s="23"/>
      <c r="F424" s="67">
        <f>F425</f>
        <v>60000</v>
      </c>
      <c r="G424" s="98">
        <f>G425</f>
        <v>60000</v>
      </c>
      <c r="H424" s="67">
        <f t="shared" si="22"/>
        <v>100</v>
      </c>
    </row>
    <row r="425" spans="1:8" ht="36" customHeight="1">
      <c r="A425" s="19" t="s">
        <v>789</v>
      </c>
      <c r="B425" s="20"/>
      <c r="C425" s="21"/>
      <c r="D425" s="22"/>
      <c r="E425" s="23" t="s">
        <v>618</v>
      </c>
      <c r="F425" s="67">
        <v>60000</v>
      </c>
      <c r="G425" s="98">
        <v>60000</v>
      </c>
      <c r="H425" s="67">
        <f t="shared" si="22"/>
        <v>100</v>
      </c>
    </row>
    <row r="426" spans="1:8" ht="17.25" customHeight="1">
      <c r="A426" s="19" t="s">
        <v>182</v>
      </c>
      <c r="B426" s="20" t="s">
        <v>215</v>
      </c>
      <c r="C426" s="21" t="s">
        <v>208</v>
      </c>
      <c r="D426" s="22"/>
      <c r="E426" s="23"/>
      <c r="F426" s="67">
        <f>F427+F439+F444+F463</f>
        <v>78111.59999999999</v>
      </c>
      <c r="G426" s="98">
        <f>G427+G439+G444+G463</f>
        <v>72418.6</v>
      </c>
      <c r="H426" s="67">
        <f t="shared" si="22"/>
        <v>92.71170991248421</v>
      </c>
    </row>
    <row r="427" spans="1:8" ht="37.5" customHeight="1">
      <c r="A427" s="19" t="s">
        <v>449</v>
      </c>
      <c r="B427" s="20"/>
      <c r="C427" s="21"/>
      <c r="D427" s="22" t="s">
        <v>128</v>
      </c>
      <c r="E427" s="23"/>
      <c r="F427" s="67">
        <f>F428+F435</f>
        <v>10109.1</v>
      </c>
      <c r="G427" s="98">
        <f>G428+G435</f>
        <v>8927.4</v>
      </c>
      <c r="H427" s="67">
        <f t="shared" si="22"/>
        <v>88.31053209484523</v>
      </c>
    </row>
    <row r="428" spans="1:8" ht="30" customHeight="1">
      <c r="A428" s="35" t="s">
        <v>619</v>
      </c>
      <c r="B428" s="20"/>
      <c r="C428" s="21"/>
      <c r="D428" s="22" t="s">
        <v>708</v>
      </c>
      <c r="E428" s="23"/>
      <c r="F428" s="67">
        <f>F432+F429</f>
        <v>9488.2</v>
      </c>
      <c r="G428" s="98">
        <f>G432+G429</f>
        <v>8306.5</v>
      </c>
      <c r="H428" s="67">
        <f t="shared" si="22"/>
        <v>87.54558293459243</v>
      </c>
    </row>
    <row r="429" spans="1:8" ht="30" customHeight="1">
      <c r="A429" s="65" t="s">
        <v>299</v>
      </c>
      <c r="B429" s="20"/>
      <c r="C429" s="21"/>
      <c r="D429" s="22" t="s">
        <v>709</v>
      </c>
      <c r="E429" s="23"/>
      <c r="F429" s="67">
        <f>+F430</f>
        <v>471.7</v>
      </c>
      <c r="G429" s="98">
        <f>+G430</f>
        <v>471.7</v>
      </c>
      <c r="H429" s="67">
        <f t="shared" si="22"/>
        <v>100</v>
      </c>
    </row>
    <row r="430" spans="1:8" ht="30" customHeight="1">
      <c r="A430" s="68" t="s">
        <v>198</v>
      </c>
      <c r="B430" s="20"/>
      <c r="C430" s="21"/>
      <c r="D430" s="22" t="s">
        <v>581</v>
      </c>
      <c r="E430" s="23"/>
      <c r="F430" s="67">
        <f>+F431</f>
        <v>471.7</v>
      </c>
      <c r="G430" s="98">
        <f>+G431</f>
        <v>471.7</v>
      </c>
      <c r="H430" s="67">
        <f t="shared" si="22"/>
        <v>100</v>
      </c>
    </row>
    <row r="431" spans="1:8" ht="30" customHeight="1">
      <c r="A431" s="19" t="s">
        <v>406</v>
      </c>
      <c r="B431" s="20"/>
      <c r="C431" s="21"/>
      <c r="D431" s="22"/>
      <c r="E431" s="23">
        <v>240</v>
      </c>
      <c r="F431" s="67">
        <v>471.7</v>
      </c>
      <c r="G431" s="98">
        <v>471.7</v>
      </c>
      <c r="H431" s="67">
        <f t="shared" si="22"/>
        <v>100</v>
      </c>
    </row>
    <row r="432" spans="1:8" ht="30" customHeight="1">
      <c r="A432" s="63" t="s">
        <v>758</v>
      </c>
      <c r="B432" s="20"/>
      <c r="C432" s="21"/>
      <c r="D432" s="22" t="s">
        <v>611</v>
      </c>
      <c r="E432" s="23"/>
      <c r="F432" s="67">
        <f>F433</f>
        <v>9016.5</v>
      </c>
      <c r="G432" s="98">
        <f>G433</f>
        <v>7834.8</v>
      </c>
      <c r="H432" s="67">
        <f t="shared" si="22"/>
        <v>86.89402761603726</v>
      </c>
    </row>
    <row r="433" spans="1:8" ht="21" customHeight="1">
      <c r="A433" s="19" t="s">
        <v>476</v>
      </c>
      <c r="B433" s="20"/>
      <c r="C433" s="21"/>
      <c r="D433" s="22" t="s">
        <v>613</v>
      </c>
      <c r="E433" s="23"/>
      <c r="F433" s="67">
        <f>F434</f>
        <v>9016.5</v>
      </c>
      <c r="G433" s="98">
        <f>G434</f>
        <v>7834.8</v>
      </c>
      <c r="H433" s="67">
        <f t="shared" si="22"/>
        <v>86.89402761603726</v>
      </c>
    </row>
    <row r="434" spans="1:8" ht="26.25" customHeight="1">
      <c r="A434" s="19" t="s">
        <v>406</v>
      </c>
      <c r="B434" s="20"/>
      <c r="C434" s="21"/>
      <c r="D434" s="22"/>
      <c r="E434" s="23">
        <v>240</v>
      </c>
      <c r="F434" s="67">
        <v>9016.5</v>
      </c>
      <c r="G434" s="98">
        <v>7834.8</v>
      </c>
      <c r="H434" s="67">
        <f t="shared" si="22"/>
        <v>86.89402761603726</v>
      </c>
    </row>
    <row r="435" spans="1:8" ht="33.75" customHeight="1">
      <c r="A435" s="19" t="s">
        <v>490</v>
      </c>
      <c r="B435" s="20"/>
      <c r="C435" s="21"/>
      <c r="D435" s="22" t="s">
        <v>808</v>
      </c>
      <c r="E435" s="23"/>
      <c r="F435" s="67">
        <f>F437</f>
        <v>620.9</v>
      </c>
      <c r="G435" s="98">
        <f>G437</f>
        <v>620.9</v>
      </c>
      <c r="H435" s="67">
        <f t="shared" si="22"/>
        <v>100</v>
      </c>
    </row>
    <row r="436" spans="1:8" ht="18" customHeight="1">
      <c r="A436" s="63" t="s">
        <v>437</v>
      </c>
      <c r="B436" s="69"/>
      <c r="C436" s="70"/>
      <c r="D436" s="22" t="s">
        <v>438</v>
      </c>
      <c r="E436" s="23"/>
      <c r="F436" s="67">
        <f>F437</f>
        <v>620.9</v>
      </c>
      <c r="G436" s="98">
        <f>G437</f>
        <v>620.9</v>
      </c>
      <c r="H436" s="67">
        <f t="shared" si="22"/>
        <v>100</v>
      </c>
    </row>
    <row r="437" spans="1:8" ht="20.25" customHeight="1">
      <c r="A437" s="71" t="s">
        <v>198</v>
      </c>
      <c r="B437" s="69"/>
      <c r="C437" s="70"/>
      <c r="D437" s="22" t="s">
        <v>439</v>
      </c>
      <c r="E437" s="23"/>
      <c r="F437" s="67">
        <f>F438</f>
        <v>620.9</v>
      </c>
      <c r="G437" s="98">
        <f>G438</f>
        <v>620.9</v>
      </c>
      <c r="H437" s="67">
        <f t="shared" si="22"/>
        <v>100</v>
      </c>
    </row>
    <row r="438" spans="1:8" ht="29.25" customHeight="1">
      <c r="A438" s="71" t="s">
        <v>406</v>
      </c>
      <c r="B438" s="69"/>
      <c r="C438" s="70"/>
      <c r="D438" s="72"/>
      <c r="E438" s="23">
        <v>240</v>
      </c>
      <c r="F438" s="67">
        <v>620.9</v>
      </c>
      <c r="G438" s="98">
        <v>620.9</v>
      </c>
      <c r="H438" s="67">
        <f t="shared" si="22"/>
        <v>100</v>
      </c>
    </row>
    <row r="439" spans="1:8" ht="39.75" customHeight="1">
      <c r="A439" s="19" t="s">
        <v>759</v>
      </c>
      <c r="B439" s="20"/>
      <c r="C439" s="21"/>
      <c r="D439" s="22" t="s">
        <v>737</v>
      </c>
      <c r="E439" s="23"/>
      <c r="F439" s="67">
        <f aca="true" t="shared" si="24" ref="F439:G442">F440</f>
        <v>271.4</v>
      </c>
      <c r="G439" s="98">
        <f t="shared" si="24"/>
        <v>271.3</v>
      </c>
      <c r="H439" s="67">
        <f t="shared" si="22"/>
        <v>99.96315401621224</v>
      </c>
    </row>
    <row r="440" spans="1:8" ht="15.75" customHeight="1">
      <c r="A440" s="19" t="s">
        <v>383</v>
      </c>
      <c r="B440" s="20"/>
      <c r="C440" s="21"/>
      <c r="D440" s="22" t="s">
        <v>738</v>
      </c>
      <c r="E440" s="23"/>
      <c r="F440" s="67">
        <f t="shared" si="24"/>
        <v>271.4</v>
      </c>
      <c r="G440" s="98">
        <f t="shared" si="24"/>
        <v>271.3</v>
      </c>
      <c r="H440" s="67">
        <f t="shared" si="22"/>
        <v>99.96315401621224</v>
      </c>
    </row>
    <row r="441" spans="1:8" ht="38.25" customHeight="1">
      <c r="A441" s="19" t="s">
        <v>788</v>
      </c>
      <c r="B441" s="20"/>
      <c r="C441" s="21"/>
      <c r="D441" s="22" t="s">
        <v>754</v>
      </c>
      <c r="E441" s="23"/>
      <c r="F441" s="67">
        <f t="shared" si="24"/>
        <v>271.4</v>
      </c>
      <c r="G441" s="98">
        <f t="shared" si="24"/>
        <v>271.3</v>
      </c>
      <c r="H441" s="67">
        <f t="shared" si="22"/>
        <v>99.96315401621224</v>
      </c>
    </row>
    <row r="442" spans="1:8" ht="21" customHeight="1">
      <c r="A442" s="19" t="s">
        <v>198</v>
      </c>
      <c r="B442" s="20"/>
      <c r="C442" s="21"/>
      <c r="D442" s="22" t="s">
        <v>790</v>
      </c>
      <c r="E442" s="23"/>
      <c r="F442" s="67">
        <f t="shared" si="24"/>
        <v>271.4</v>
      </c>
      <c r="G442" s="98">
        <f t="shared" si="24"/>
        <v>271.3</v>
      </c>
      <c r="H442" s="67">
        <f t="shared" si="22"/>
        <v>99.96315401621224</v>
      </c>
    </row>
    <row r="443" spans="1:8" ht="27" customHeight="1">
      <c r="A443" s="19" t="s">
        <v>406</v>
      </c>
      <c r="B443" s="20"/>
      <c r="C443" s="21"/>
      <c r="D443" s="22"/>
      <c r="E443" s="23" t="s">
        <v>414</v>
      </c>
      <c r="F443" s="67">
        <v>271.4</v>
      </c>
      <c r="G443" s="98">
        <v>271.3</v>
      </c>
      <c r="H443" s="67">
        <f t="shared" si="22"/>
        <v>99.96315401621224</v>
      </c>
    </row>
    <row r="444" spans="1:8" ht="30" customHeight="1">
      <c r="A444" s="19" t="s">
        <v>637</v>
      </c>
      <c r="B444" s="20"/>
      <c r="C444" s="21"/>
      <c r="D444" s="22" t="s">
        <v>254</v>
      </c>
      <c r="E444" s="23"/>
      <c r="F444" s="67">
        <f>F445</f>
        <v>66070.79999999999</v>
      </c>
      <c r="G444" s="98">
        <f>G445</f>
        <v>61559.6</v>
      </c>
      <c r="H444" s="67">
        <f t="shared" si="22"/>
        <v>93.17217288121229</v>
      </c>
    </row>
    <row r="445" spans="1:8" ht="26.25" customHeight="1">
      <c r="A445" s="19" t="s">
        <v>468</v>
      </c>
      <c r="B445" s="20"/>
      <c r="C445" s="21"/>
      <c r="D445" s="22" t="s">
        <v>285</v>
      </c>
      <c r="E445" s="23"/>
      <c r="F445" s="67">
        <f>F446+F455+F458+F453</f>
        <v>66070.79999999999</v>
      </c>
      <c r="G445" s="98">
        <f>G446+G455+G458+G453</f>
        <v>61559.6</v>
      </c>
      <c r="H445" s="67">
        <f t="shared" si="22"/>
        <v>93.17217288121229</v>
      </c>
    </row>
    <row r="446" spans="1:8" ht="25.5" customHeight="1">
      <c r="A446" s="19" t="s">
        <v>287</v>
      </c>
      <c r="B446" s="20"/>
      <c r="C446" s="21"/>
      <c r="D446" s="22" t="s">
        <v>290</v>
      </c>
      <c r="E446" s="23"/>
      <c r="F446" s="67">
        <f>F447+F451+F449</f>
        <v>21776.5</v>
      </c>
      <c r="G446" s="98">
        <f>G447+G451+G449</f>
        <v>21556.199999999997</v>
      </c>
      <c r="H446" s="67">
        <f t="shared" si="22"/>
        <v>98.98835901086032</v>
      </c>
    </row>
    <row r="447" spans="1:8" ht="21" customHeight="1">
      <c r="A447" s="19" t="s">
        <v>198</v>
      </c>
      <c r="B447" s="20"/>
      <c r="C447" s="21"/>
      <c r="D447" s="22" t="s">
        <v>291</v>
      </c>
      <c r="E447" s="23"/>
      <c r="F447" s="67">
        <f>F448</f>
        <v>10884.1</v>
      </c>
      <c r="G447" s="98">
        <f>G448</f>
        <v>10663.8</v>
      </c>
      <c r="H447" s="67">
        <f t="shared" si="22"/>
        <v>97.97594656425427</v>
      </c>
    </row>
    <row r="448" spans="1:8" ht="22.5" customHeight="1">
      <c r="A448" s="19" t="s">
        <v>406</v>
      </c>
      <c r="B448" s="20"/>
      <c r="C448" s="21"/>
      <c r="D448" s="22"/>
      <c r="E448" s="23">
        <v>240</v>
      </c>
      <c r="F448" s="67">
        <v>10884.1</v>
      </c>
      <c r="G448" s="98">
        <v>10663.8</v>
      </c>
      <c r="H448" s="67">
        <f t="shared" si="22"/>
        <v>97.97594656425427</v>
      </c>
    </row>
    <row r="449" spans="1:8" ht="22.5" customHeight="1">
      <c r="A449" s="19" t="s">
        <v>338</v>
      </c>
      <c r="B449" s="46"/>
      <c r="C449" s="28"/>
      <c r="D449" s="25" t="s">
        <v>339</v>
      </c>
      <c r="E449" s="38"/>
      <c r="F449" s="67">
        <f>+F450</f>
        <v>410</v>
      </c>
      <c r="G449" s="98">
        <f>+G450</f>
        <v>410</v>
      </c>
      <c r="H449" s="67">
        <f t="shared" si="22"/>
        <v>100</v>
      </c>
    </row>
    <row r="450" spans="1:8" ht="22.5" customHeight="1">
      <c r="A450" s="19" t="s">
        <v>406</v>
      </c>
      <c r="B450" s="46"/>
      <c r="C450" s="28"/>
      <c r="D450" s="25"/>
      <c r="E450" s="38">
        <v>240</v>
      </c>
      <c r="F450" s="67">
        <v>410</v>
      </c>
      <c r="G450" s="98">
        <v>410</v>
      </c>
      <c r="H450" s="67">
        <f t="shared" si="22"/>
        <v>100</v>
      </c>
    </row>
    <row r="451" spans="1:8" ht="15" customHeight="1">
      <c r="A451" s="19" t="s">
        <v>38</v>
      </c>
      <c r="B451" s="20"/>
      <c r="C451" s="21"/>
      <c r="D451" s="25" t="s">
        <v>37</v>
      </c>
      <c r="E451" s="38"/>
      <c r="F451" s="92">
        <f>F452</f>
        <v>10482.4</v>
      </c>
      <c r="G451" s="103">
        <f>G452</f>
        <v>10482.4</v>
      </c>
      <c r="H451" s="92">
        <f t="shared" si="22"/>
        <v>100</v>
      </c>
    </row>
    <row r="452" spans="1:8" ht="25.5" customHeight="1">
      <c r="A452" s="19" t="s">
        <v>406</v>
      </c>
      <c r="B452" s="20"/>
      <c r="C452" s="21"/>
      <c r="D452" s="25"/>
      <c r="E452" s="38">
        <v>240</v>
      </c>
      <c r="F452" s="92">
        <v>10482.4</v>
      </c>
      <c r="G452" s="103">
        <v>10482.4</v>
      </c>
      <c r="H452" s="92">
        <f t="shared" si="22"/>
        <v>100</v>
      </c>
    </row>
    <row r="453" spans="1:8" ht="21.75" customHeight="1">
      <c r="A453" s="19" t="s">
        <v>340</v>
      </c>
      <c r="B453" s="46"/>
      <c r="C453" s="28"/>
      <c r="D453" s="25" t="s">
        <v>325</v>
      </c>
      <c r="E453" s="38"/>
      <c r="F453" s="92">
        <f>+F454</f>
        <v>3107.9</v>
      </c>
      <c r="G453" s="103">
        <f>+G454</f>
        <v>3107.9</v>
      </c>
      <c r="H453" s="92">
        <f t="shared" si="22"/>
        <v>100</v>
      </c>
    </row>
    <row r="454" spans="1:8" ht="14.25" customHeight="1">
      <c r="A454" s="19" t="s">
        <v>406</v>
      </c>
      <c r="B454" s="20"/>
      <c r="C454" s="21"/>
      <c r="D454" s="25"/>
      <c r="E454" s="38">
        <v>240</v>
      </c>
      <c r="F454" s="92">
        <v>3107.9</v>
      </c>
      <c r="G454" s="103">
        <v>3107.9</v>
      </c>
      <c r="H454" s="92">
        <f t="shared" si="22"/>
        <v>100</v>
      </c>
    </row>
    <row r="455" spans="1:8" ht="27" customHeight="1">
      <c r="A455" s="19" t="s">
        <v>288</v>
      </c>
      <c r="B455" s="20"/>
      <c r="C455" s="21"/>
      <c r="D455" s="22" t="s">
        <v>292</v>
      </c>
      <c r="E455" s="23"/>
      <c r="F455" s="67">
        <f>F456</f>
        <v>5368.7</v>
      </c>
      <c r="G455" s="98">
        <f>G456</f>
        <v>5368.7</v>
      </c>
      <c r="H455" s="67">
        <f t="shared" si="22"/>
        <v>100</v>
      </c>
    </row>
    <row r="456" spans="1:8" ht="14.25" customHeight="1">
      <c r="A456" s="19" t="s">
        <v>475</v>
      </c>
      <c r="B456" s="20"/>
      <c r="C456" s="21"/>
      <c r="D456" s="22" t="s">
        <v>293</v>
      </c>
      <c r="E456" s="23"/>
      <c r="F456" s="67">
        <f>F457</f>
        <v>5368.7</v>
      </c>
      <c r="G456" s="98">
        <f>G457</f>
        <v>5368.7</v>
      </c>
      <c r="H456" s="67">
        <f t="shared" si="22"/>
        <v>100</v>
      </c>
    </row>
    <row r="457" spans="1:8" ht="27" customHeight="1">
      <c r="A457" s="19" t="s">
        <v>406</v>
      </c>
      <c r="B457" s="20"/>
      <c r="C457" s="21"/>
      <c r="D457" s="22"/>
      <c r="E457" s="23">
        <v>240</v>
      </c>
      <c r="F457" s="67">
        <v>5368.7</v>
      </c>
      <c r="G457" s="98">
        <v>5368.7</v>
      </c>
      <c r="H457" s="67">
        <f t="shared" si="22"/>
        <v>100</v>
      </c>
    </row>
    <row r="458" spans="1:8" ht="49.5" customHeight="1">
      <c r="A458" s="19" t="s">
        <v>289</v>
      </c>
      <c r="B458" s="20"/>
      <c r="C458" s="21"/>
      <c r="D458" s="22" t="s">
        <v>294</v>
      </c>
      <c r="E458" s="23"/>
      <c r="F458" s="67">
        <f>F459+F461</f>
        <v>35817.7</v>
      </c>
      <c r="G458" s="98">
        <f>G459+G461</f>
        <v>31526.800000000003</v>
      </c>
      <c r="H458" s="67">
        <f aca="true" t="shared" si="25" ref="H458:H521">G458/F458*100</f>
        <v>88.02016879922499</v>
      </c>
    </row>
    <row r="459" spans="1:8" ht="16.5" customHeight="1">
      <c r="A459" s="19" t="s">
        <v>474</v>
      </c>
      <c r="B459" s="20"/>
      <c r="C459" s="21"/>
      <c r="D459" s="22" t="s">
        <v>295</v>
      </c>
      <c r="E459" s="23"/>
      <c r="F459" s="67">
        <f>F460</f>
        <v>31968.3</v>
      </c>
      <c r="G459" s="98">
        <f>G460</f>
        <v>27677.4</v>
      </c>
      <c r="H459" s="67">
        <f t="shared" si="25"/>
        <v>86.57764097559145</v>
      </c>
    </row>
    <row r="460" spans="1:8" ht="22.5" customHeight="1">
      <c r="A460" s="19" t="s">
        <v>406</v>
      </c>
      <c r="B460" s="20"/>
      <c r="C460" s="21"/>
      <c r="D460" s="22"/>
      <c r="E460" s="23">
        <v>240</v>
      </c>
      <c r="F460" s="67">
        <v>31968.3</v>
      </c>
      <c r="G460" s="98">
        <v>27677.4</v>
      </c>
      <c r="H460" s="67">
        <f t="shared" si="25"/>
        <v>86.57764097559145</v>
      </c>
    </row>
    <row r="461" spans="1:8" ht="22.5" customHeight="1">
      <c r="A461" s="19" t="s">
        <v>165</v>
      </c>
      <c r="B461" s="20"/>
      <c r="C461" s="21"/>
      <c r="D461" s="22" t="s">
        <v>166</v>
      </c>
      <c r="E461" s="23"/>
      <c r="F461" s="67">
        <f>+F462</f>
        <v>3849.4</v>
      </c>
      <c r="G461" s="98">
        <f>+G462</f>
        <v>3849.4</v>
      </c>
      <c r="H461" s="67">
        <f t="shared" si="25"/>
        <v>100</v>
      </c>
    </row>
    <row r="462" spans="1:8" ht="18" customHeight="1">
      <c r="A462" s="19" t="s">
        <v>751</v>
      </c>
      <c r="B462" s="46"/>
      <c r="C462" s="28"/>
      <c r="D462" s="25"/>
      <c r="E462" s="38">
        <v>410</v>
      </c>
      <c r="F462" s="67">
        <v>3849.4</v>
      </c>
      <c r="G462" s="98">
        <v>3849.4</v>
      </c>
      <c r="H462" s="67">
        <f t="shared" si="25"/>
        <v>100</v>
      </c>
    </row>
    <row r="463" spans="1:8" ht="18" customHeight="1">
      <c r="A463" s="19" t="s">
        <v>238</v>
      </c>
      <c r="B463" s="20"/>
      <c r="C463" s="21"/>
      <c r="D463" s="22" t="s">
        <v>144</v>
      </c>
      <c r="E463" s="23"/>
      <c r="F463" s="67">
        <f>F464+F466</f>
        <v>1660.3000000000002</v>
      </c>
      <c r="G463" s="98">
        <f>G464+G466</f>
        <v>1660.3000000000002</v>
      </c>
      <c r="H463" s="67">
        <f t="shared" si="25"/>
        <v>100</v>
      </c>
    </row>
    <row r="464" spans="1:8" ht="48" customHeight="1">
      <c r="A464" s="60" t="s">
        <v>603</v>
      </c>
      <c r="B464" s="20"/>
      <c r="C464" s="21"/>
      <c r="D464" s="22" t="s">
        <v>273</v>
      </c>
      <c r="E464" s="23"/>
      <c r="F464" s="67">
        <f>F465</f>
        <v>1190.2</v>
      </c>
      <c r="G464" s="98">
        <f>G465</f>
        <v>1190.2</v>
      </c>
      <c r="H464" s="67">
        <f t="shared" si="25"/>
        <v>100</v>
      </c>
    </row>
    <row r="465" spans="1:8" ht="18" customHeight="1">
      <c r="A465" s="19" t="s">
        <v>420</v>
      </c>
      <c r="B465" s="20"/>
      <c r="C465" s="21"/>
      <c r="D465" s="22"/>
      <c r="E465" s="23">
        <v>830</v>
      </c>
      <c r="F465" s="67">
        <v>1190.2</v>
      </c>
      <c r="G465" s="98">
        <v>1190.2</v>
      </c>
      <c r="H465" s="67">
        <f t="shared" si="25"/>
        <v>100</v>
      </c>
    </row>
    <row r="466" spans="1:8" ht="45.75" customHeight="1">
      <c r="A466" s="60" t="s">
        <v>602</v>
      </c>
      <c r="B466" s="20"/>
      <c r="C466" s="21"/>
      <c r="D466" s="22" t="s">
        <v>604</v>
      </c>
      <c r="E466" s="23"/>
      <c r="F466" s="67">
        <f>F467</f>
        <v>470.1</v>
      </c>
      <c r="G466" s="98">
        <f>G467</f>
        <v>470.1</v>
      </c>
      <c r="H466" s="67">
        <f t="shared" si="25"/>
        <v>100</v>
      </c>
    </row>
    <row r="467" spans="1:8" ht="18" customHeight="1">
      <c r="A467" s="19" t="s">
        <v>420</v>
      </c>
      <c r="B467" s="20"/>
      <c r="C467" s="21"/>
      <c r="D467" s="22"/>
      <c r="E467" s="23">
        <v>830</v>
      </c>
      <c r="F467" s="67">
        <v>470.1</v>
      </c>
      <c r="G467" s="98">
        <v>470.1</v>
      </c>
      <c r="H467" s="67">
        <f t="shared" si="25"/>
        <v>100</v>
      </c>
    </row>
    <row r="468" spans="1:8" ht="18" customHeight="1">
      <c r="A468" s="19" t="s">
        <v>192</v>
      </c>
      <c r="B468" s="20" t="s">
        <v>215</v>
      </c>
      <c r="C468" s="21" t="s">
        <v>215</v>
      </c>
      <c r="D468" s="22"/>
      <c r="E468" s="23"/>
      <c r="F468" s="67">
        <f>F469+F482</f>
        <v>81111.6</v>
      </c>
      <c r="G468" s="98">
        <f>G469+G482</f>
        <v>77755.20000000001</v>
      </c>
      <c r="H468" s="67">
        <f t="shared" si="25"/>
        <v>95.8619975441244</v>
      </c>
    </row>
    <row r="469" spans="1:8" ht="33" customHeight="1">
      <c r="A469" s="19" t="s">
        <v>443</v>
      </c>
      <c r="B469" s="20"/>
      <c r="C469" s="21"/>
      <c r="D469" s="22" t="s">
        <v>128</v>
      </c>
      <c r="E469" s="23"/>
      <c r="F469" s="67">
        <f>F470+F478</f>
        <v>4204.6</v>
      </c>
      <c r="G469" s="98">
        <f>G470+G478</f>
        <v>3778.6000000000004</v>
      </c>
      <c r="H469" s="67">
        <f t="shared" si="25"/>
        <v>89.86823954716263</v>
      </c>
    </row>
    <row r="470" spans="1:8" ht="36.75" customHeight="1">
      <c r="A470" s="19" t="s">
        <v>444</v>
      </c>
      <c r="B470" s="20"/>
      <c r="C470" s="21"/>
      <c r="D470" s="22" t="s">
        <v>130</v>
      </c>
      <c r="E470" s="23"/>
      <c r="F470" s="67">
        <f>F471</f>
        <v>4112.6</v>
      </c>
      <c r="G470" s="98">
        <f>G471</f>
        <v>3686.6000000000004</v>
      </c>
      <c r="H470" s="67">
        <f t="shared" si="25"/>
        <v>89.64158926226719</v>
      </c>
    </row>
    <row r="471" spans="1:8" ht="51.75" customHeight="1">
      <c r="A471" s="24" t="s">
        <v>297</v>
      </c>
      <c r="B471" s="20"/>
      <c r="C471" s="21"/>
      <c r="D471" s="22" t="s">
        <v>132</v>
      </c>
      <c r="E471" s="23"/>
      <c r="F471" s="67">
        <f>F472+F474+F476</f>
        <v>4112.6</v>
      </c>
      <c r="G471" s="98">
        <f>G472+G474+G476</f>
        <v>3686.6000000000004</v>
      </c>
      <c r="H471" s="67">
        <f t="shared" si="25"/>
        <v>89.64158926226719</v>
      </c>
    </row>
    <row r="472" spans="1:8" ht="16.5" customHeight="1">
      <c r="A472" s="19" t="s">
        <v>172</v>
      </c>
      <c r="B472" s="20"/>
      <c r="C472" s="21"/>
      <c r="D472" s="22" t="s">
        <v>135</v>
      </c>
      <c r="E472" s="23"/>
      <c r="F472" s="67">
        <f>F473</f>
        <v>390.4</v>
      </c>
      <c r="G472" s="98">
        <f>G473</f>
        <v>390.4</v>
      </c>
      <c r="H472" s="67">
        <f t="shared" si="25"/>
        <v>100</v>
      </c>
    </row>
    <row r="473" spans="1:8" ht="24.75" customHeight="1">
      <c r="A473" s="19" t="s">
        <v>406</v>
      </c>
      <c r="B473" s="20"/>
      <c r="C473" s="21"/>
      <c r="D473" s="22"/>
      <c r="E473" s="23">
        <v>240</v>
      </c>
      <c r="F473" s="67">
        <v>390.4</v>
      </c>
      <c r="G473" s="98">
        <v>390.4</v>
      </c>
      <c r="H473" s="67">
        <f t="shared" si="25"/>
        <v>100</v>
      </c>
    </row>
    <row r="474" spans="1:8" ht="18" customHeight="1">
      <c r="A474" s="19" t="s">
        <v>179</v>
      </c>
      <c r="B474" s="20"/>
      <c r="C474" s="21"/>
      <c r="D474" s="22" t="s">
        <v>133</v>
      </c>
      <c r="E474" s="23"/>
      <c r="F474" s="67">
        <f>F475</f>
        <v>2797</v>
      </c>
      <c r="G474" s="98">
        <f>G475</f>
        <v>2781.4</v>
      </c>
      <c r="H474" s="67">
        <f t="shared" si="25"/>
        <v>99.44225956381838</v>
      </c>
    </row>
    <row r="475" spans="1:8" ht="23.25" customHeight="1">
      <c r="A475" s="19" t="s">
        <v>406</v>
      </c>
      <c r="B475" s="20"/>
      <c r="C475" s="21"/>
      <c r="D475" s="22"/>
      <c r="E475" s="23">
        <v>240</v>
      </c>
      <c r="F475" s="67">
        <v>2797</v>
      </c>
      <c r="G475" s="98">
        <v>2781.4</v>
      </c>
      <c r="H475" s="67">
        <f t="shared" si="25"/>
        <v>99.44225956381838</v>
      </c>
    </row>
    <row r="476" spans="1:8" ht="27" customHeight="1">
      <c r="A476" s="19" t="s">
        <v>335</v>
      </c>
      <c r="B476" s="20"/>
      <c r="C476" s="21"/>
      <c r="D476" s="22" t="s">
        <v>304</v>
      </c>
      <c r="E476" s="23"/>
      <c r="F476" s="67">
        <f>F477</f>
        <v>925.2</v>
      </c>
      <c r="G476" s="98">
        <f>G477</f>
        <v>514.8</v>
      </c>
      <c r="H476" s="67">
        <f t="shared" si="25"/>
        <v>55.642023346303496</v>
      </c>
    </row>
    <row r="477" spans="1:8" ht="28.5" customHeight="1">
      <c r="A477" s="19" t="s">
        <v>406</v>
      </c>
      <c r="B477" s="20"/>
      <c r="C477" s="21"/>
      <c r="D477" s="22"/>
      <c r="E477" s="23">
        <v>240</v>
      </c>
      <c r="F477" s="67">
        <v>925.2</v>
      </c>
      <c r="G477" s="98">
        <v>514.8</v>
      </c>
      <c r="H477" s="67">
        <f t="shared" si="25"/>
        <v>55.642023346303496</v>
      </c>
    </row>
    <row r="478" spans="1:8" ht="24.75" customHeight="1">
      <c r="A478" s="19" t="s">
        <v>445</v>
      </c>
      <c r="B478" s="20"/>
      <c r="C478" s="21"/>
      <c r="D478" s="22" t="s">
        <v>136</v>
      </c>
      <c r="E478" s="23"/>
      <c r="F478" s="67">
        <f aca="true" t="shared" si="26" ref="F478:G480">F479</f>
        <v>92</v>
      </c>
      <c r="G478" s="98">
        <f t="shared" si="26"/>
        <v>92</v>
      </c>
      <c r="H478" s="67">
        <f t="shared" si="25"/>
        <v>100</v>
      </c>
    </row>
    <row r="479" spans="1:8" ht="39" customHeight="1">
      <c r="A479" s="19" t="s">
        <v>301</v>
      </c>
      <c r="B479" s="20"/>
      <c r="C479" s="21"/>
      <c r="D479" s="22" t="s">
        <v>155</v>
      </c>
      <c r="E479" s="23"/>
      <c r="F479" s="67">
        <f t="shared" si="26"/>
        <v>92</v>
      </c>
      <c r="G479" s="98">
        <f t="shared" si="26"/>
        <v>92</v>
      </c>
      <c r="H479" s="67">
        <f t="shared" si="25"/>
        <v>100</v>
      </c>
    </row>
    <row r="480" spans="1:8" ht="15.75" customHeight="1">
      <c r="A480" s="19" t="s">
        <v>172</v>
      </c>
      <c r="B480" s="20"/>
      <c r="C480" s="21"/>
      <c r="D480" s="22" t="s">
        <v>156</v>
      </c>
      <c r="E480" s="23"/>
      <c r="F480" s="67">
        <f t="shared" si="26"/>
        <v>92</v>
      </c>
      <c r="G480" s="98">
        <f t="shared" si="26"/>
        <v>92</v>
      </c>
      <c r="H480" s="67">
        <f t="shared" si="25"/>
        <v>100</v>
      </c>
    </row>
    <row r="481" spans="1:8" ht="25.5" customHeight="1">
      <c r="A481" s="19" t="s">
        <v>406</v>
      </c>
      <c r="B481" s="20"/>
      <c r="C481" s="21"/>
      <c r="D481" s="22"/>
      <c r="E481" s="23">
        <v>240</v>
      </c>
      <c r="F481" s="67">
        <v>92</v>
      </c>
      <c r="G481" s="98">
        <v>92</v>
      </c>
      <c r="H481" s="67">
        <f t="shared" si="25"/>
        <v>100</v>
      </c>
    </row>
    <row r="482" spans="1:8" ht="30" customHeight="1">
      <c r="A482" s="19" t="s">
        <v>637</v>
      </c>
      <c r="B482" s="20"/>
      <c r="C482" s="21"/>
      <c r="D482" s="22" t="s">
        <v>254</v>
      </c>
      <c r="E482" s="23"/>
      <c r="F482" s="67">
        <f>F483</f>
        <v>76907</v>
      </c>
      <c r="G482" s="98">
        <f>G483</f>
        <v>73976.6</v>
      </c>
      <c r="H482" s="67">
        <f t="shared" si="25"/>
        <v>96.18968364388158</v>
      </c>
    </row>
    <row r="483" spans="1:8" ht="18.75" customHeight="1">
      <c r="A483" s="19" t="s">
        <v>394</v>
      </c>
      <c r="B483" s="20"/>
      <c r="C483" s="21"/>
      <c r="D483" s="22" t="s">
        <v>255</v>
      </c>
      <c r="E483" s="23"/>
      <c r="F483" s="67">
        <f>F484+F494</f>
        <v>76907</v>
      </c>
      <c r="G483" s="98">
        <f>G484+G494</f>
        <v>73976.6</v>
      </c>
      <c r="H483" s="67">
        <f t="shared" si="25"/>
        <v>96.18968364388158</v>
      </c>
    </row>
    <row r="484" spans="1:8" ht="34.5" customHeight="1">
      <c r="A484" s="19" t="s">
        <v>302</v>
      </c>
      <c r="B484" s="20"/>
      <c r="C484" s="21"/>
      <c r="D484" s="22" t="s">
        <v>256</v>
      </c>
      <c r="E484" s="23"/>
      <c r="F484" s="67">
        <f>F485+F489</f>
        <v>67996.2</v>
      </c>
      <c r="G484" s="98">
        <f>G485+G489</f>
        <v>67471.40000000001</v>
      </c>
      <c r="H484" s="67">
        <f t="shared" si="25"/>
        <v>99.22819216367975</v>
      </c>
    </row>
    <row r="485" spans="1:8" ht="18.75" customHeight="1">
      <c r="A485" s="19" t="s">
        <v>172</v>
      </c>
      <c r="B485" s="20"/>
      <c r="C485" s="21"/>
      <c r="D485" s="22" t="s">
        <v>257</v>
      </c>
      <c r="E485" s="23"/>
      <c r="F485" s="67">
        <f>F486+F487+F488</f>
        <v>13267.499999999998</v>
      </c>
      <c r="G485" s="98">
        <f>G486+G487+G488</f>
        <v>13018.699999999999</v>
      </c>
      <c r="H485" s="67">
        <f t="shared" si="25"/>
        <v>98.12474090823441</v>
      </c>
    </row>
    <row r="486" spans="1:8" ht="23.25" customHeight="1">
      <c r="A486" s="19" t="s">
        <v>405</v>
      </c>
      <c r="B486" s="20"/>
      <c r="C486" s="21"/>
      <c r="D486" s="22"/>
      <c r="E486" s="23">
        <v>120</v>
      </c>
      <c r="F486" s="67">
        <v>12893.3</v>
      </c>
      <c r="G486" s="98">
        <v>12646.4</v>
      </c>
      <c r="H486" s="67">
        <f t="shared" si="25"/>
        <v>98.08505192619423</v>
      </c>
    </row>
    <row r="487" spans="1:8" ht="24" customHeight="1">
      <c r="A487" s="19" t="s">
        <v>406</v>
      </c>
      <c r="B487" s="20"/>
      <c r="C487" s="21"/>
      <c r="D487" s="22"/>
      <c r="E487" s="23">
        <v>240</v>
      </c>
      <c r="F487" s="67">
        <v>248.9</v>
      </c>
      <c r="G487" s="98">
        <v>247.3</v>
      </c>
      <c r="H487" s="67">
        <f t="shared" si="25"/>
        <v>99.3571715548413</v>
      </c>
    </row>
    <row r="488" spans="1:8" ht="18.75" customHeight="1">
      <c r="A488" s="19" t="s">
        <v>407</v>
      </c>
      <c r="B488" s="20"/>
      <c r="C488" s="21"/>
      <c r="D488" s="22"/>
      <c r="E488" s="23">
        <v>850</v>
      </c>
      <c r="F488" s="67">
        <v>125.3</v>
      </c>
      <c r="G488" s="98">
        <v>125</v>
      </c>
      <c r="H488" s="67">
        <f t="shared" si="25"/>
        <v>99.76057462090981</v>
      </c>
    </row>
    <row r="489" spans="1:8" ht="15" customHeight="1">
      <c r="A489" s="19" t="s">
        <v>179</v>
      </c>
      <c r="B489" s="20"/>
      <c r="C489" s="21"/>
      <c r="D489" s="22" t="s">
        <v>305</v>
      </c>
      <c r="E489" s="23"/>
      <c r="F489" s="67">
        <f>SUM(F490:F493)</f>
        <v>54728.7</v>
      </c>
      <c r="G489" s="98">
        <f>SUM(G490:G493)</f>
        <v>54452.700000000004</v>
      </c>
      <c r="H489" s="67">
        <f t="shared" si="25"/>
        <v>99.49569421528378</v>
      </c>
    </row>
    <row r="490" spans="1:8" ht="21.75" customHeight="1">
      <c r="A490" s="19" t="s">
        <v>418</v>
      </c>
      <c r="B490" s="20"/>
      <c r="C490" s="21"/>
      <c r="D490" s="22"/>
      <c r="E490" s="23" t="s">
        <v>419</v>
      </c>
      <c r="F490" s="67">
        <v>47618.1</v>
      </c>
      <c r="G490" s="98">
        <v>47523.4</v>
      </c>
      <c r="H490" s="67">
        <f t="shared" si="25"/>
        <v>99.80112604240826</v>
      </c>
    </row>
    <row r="491" spans="1:8" ht="23.25" customHeight="1">
      <c r="A491" s="19" t="s">
        <v>406</v>
      </c>
      <c r="B491" s="20"/>
      <c r="C491" s="21"/>
      <c r="D491" s="22"/>
      <c r="E491" s="23">
        <v>240</v>
      </c>
      <c r="F491" s="67">
        <v>5336.6</v>
      </c>
      <c r="G491" s="98">
        <v>5158.4</v>
      </c>
      <c r="H491" s="67">
        <f t="shared" si="25"/>
        <v>96.66079526290146</v>
      </c>
    </row>
    <row r="492" spans="1:8" ht="16.5" customHeight="1">
      <c r="A492" s="19" t="s">
        <v>420</v>
      </c>
      <c r="B492" s="20"/>
      <c r="C492" s="21"/>
      <c r="D492" s="22"/>
      <c r="E492" s="23" t="s">
        <v>421</v>
      </c>
      <c r="F492" s="67">
        <v>690</v>
      </c>
      <c r="G492" s="98">
        <v>690</v>
      </c>
      <c r="H492" s="67">
        <f t="shared" si="25"/>
        <v>100</v>
      </c>
    </row>
    <row r="493" spans="1:8" ht="17.25" customHeight="1">
      <c r="A493" s="19" t="s">
        <v>407</v>
      </c>
      <c r="B493" s="20"/>
      <c r="C493" s="21"/>
      <c r="D493" s="22"/>
      <c r="E493" s="23">
        <v>850</v>
      </c>
      <c r="F493" s="67">
        <v>1084</v>
      </c>
      <c r="G493" s="98">
        <v>1080.9</v>
      </c>
      <c r="H493" s="67">
        <f t="shared" si="25"/>
        <v>99.71402214022142</v>
      </c>
    </row>
    <row r="494" spans="1:8" ht="37.5" customHeight="1">
      <c r="A494" s="19" t="s">
        <v>303</v>
      </c>
      <c r="B494" s="20"/>
      <c r="C494" s="21"/>
      <c r="D494" s="22" t="s">
        <v>306</v>
      </c>
      <c r="E494" s="23"/>
      <c r="F494" s="67">
        <f>F495</f>
        <v>8910.8</v>
      </c>
      <c r="G494" s="98">
        <f>G495</f>
        <v>6505.200000000001</v>
      </c>
      <c r="H494" s="67">
        <f t="shared" si="25"/>
        <v>73.00354625847288</v>
      </c>
    </row>
    <row r="495" spans="1:8" ht="26.25" customHeight="1">
      <c r="A495" s="19" t="s">
        <v>335</v>
      </c>
      <c r="B495" s="20"/>
      <c r="C495" s="21"/>
      <c r="D495" s="22" t="s">
        <v>307</v>
      </c>
      <c r="E495" s="23"/>
      <c r="F495" s="67">
        <f>F497+F496</f>
        <v>8910.8</v>
      </c>
      <c r="G495" s="98">
        <f>G497+G496</f>
        <v>6505.200000000001</v>
      </c>
      <c r="H495" s="67">
        <f t="shared" si="25"/>
        <v>73.00354625847288</v>
      </c>
    </row>
    <row r="496" spans="1:8" ht="18" customHeight="1">
      <c r="A496" s="19" t="s">
        <v>418</v>
      </c>
      <c r="B496" s="20"/>
      <c r="C496" s="21"/>
      <c r="D496" s="22"/>
      <c r="E496" s="23" t="s">
        <v>419</v>
      </c>
      <c r="F496" s="67">
        <v>7782.3</v>
      </c>
      <c r="G496" s="98">
        <v>5991.1</v>
      </c>
      <c r="H496" s="67">
        <f t="shared" si="25"/>
        <v>76.98366806728089</v>
      </c>
    </row>
    <row r="497" spans="1:8" ht="25.5" customHeight="1">
      <c r="A497" s="19" t="s">
        <v>406</v>
      </c>
      <c r="B497" s="20"/>
      <c r="C497" s="21"/>
      <c r="D497" s="22"/>
      <c r="E497" s="23">
        <v>240</v>
      </c>
      <c r="F497" s="67">
        <v>1128.5</v>
      </c>
      <c r="G497" s="98">
        <v>514.1</v>
      </c>
      <c r="H497" s="67">
        <f t="shared" si="25"/>
        <v>45.55604785112982</v>
      </c>
    </row>
    <row r="498" spans="1:8" ht="21.75" customHeight="1">
      <c r="A498" s="29" t="s">
        <v>188</v>
      </c>
      <c r="B498" s="30" t="s">
        <v>216</v>
      </c>
      <c r="C498" s="30"/>
      <c r="D498" s="30"/>
      <c r="E498" s="30"/>
      <c r="F498" s="88">
        <f>F499</f>
        <v>1914.3</v>
      </c>
      <c r="G498" s="102">
        <f>G499</f>
        <v>1914.3</v>
      </c>
      <c r="H498" s="107">
        <f t="shared" si="25"/>
        <v>100</v>
      </c>
    </row>
    <row r="499" spans="1:8" ht="18" customHeight="1">
      <c r="A499" s="19" t="s">
        <v>199</v>
      </c>
      <c r="B499" s="20" t="s">
        <v>216</v>
      </c>
      <c r="C499" s="21" t="s">
        <v>208</v>
      </c>
      <c r="D499" s="22"/>
      <c r="E499" s="23"/>
      <c r="F499" s="67">
        <f>F500+F505+F514</f>
        <v>1914.3</v>
      </c>
      <c r="G499" s="98">
        <f>G500+G505+G514</f>
        <v>1914.3</v>
      </c>
      <c r="H499" s="67">
        <f t="shared" si="25"/>
        <v>100</v>
      </c>
    </row>
    <row r="500" spans="1:8" ht="28.5" customHeight="1">
      <c r="A500" s="19" t="s">
        <v>89</v>
      </c>
      <c r="B500" s="33"/>
      <c r="C500" s="28"/>
      <c r="D500" s="22" t="s">
        <v>90</v>
      </c>
      <c r="E500" s="23"/>
      <c r="F500" s="67">
        <f aca="true" t="shared" si="27" ref="F500:G503">F501</f>
        <v>12</v>
      </c>
      <c r="G500" s="98">
        <f t="shared" si="27"/>
        <v>12</v>
      </c>
      <c r="H500" s="67">
        <f t="shared" si="25"/>
        <v>100</v>
      </c>
    </row>
    <row r="501" spans="1:8" ht="37.5" customHeight="1">
      <c r="A501" s="19" t="s">
        <v>608</v>
      </c>
      <c r="B501" s="33"/>
      <c r="C501" s="28"/>
      <c r="D501" s="22" t="s">
        <v>671</v>
      </c>
      <c r="E501" s="23"/>
      <c r="F501" s="67">
        <f t="shared" si="27"/>
        <v>12</v>
      </c>
      <c r="G501" s="98">
        <f t="shared" si="27"/>
        <v>12</v>
      </c>
      <c r="H501" s="67">
        <f t="shared" si="25"/>
        <v>100</v>
      </c>
    </row>
    <row r="502" spans="1:8" ht="18" customHeight="1">
      <c r="A502" s="19" t="s">
        <v>45</v>
      </c>
      <c r="B502" s="33"/>
      <c r="C502" s="28"/>
      <c r="D502" s="22" t="s">
        <v>46</v>
      </c>
      <c r="E502" s="23"/>
      <c r="F502" s="67">
        <f t="shared" si="27"/>
        <v>12</v>
      </c>
      <c r="G502" s="98">
        <f t="shared" si="27"/>
        <v>12</v>
      </c>
      <c r="H502" s="67">
        <f t="shared" si="25"/>
        <v>100</v>
      </c>
    </row>
    <row r="503" spans="1:8" ht="18" customHeight="1">
      <c r="A503" s="19" t="s">
        <v>189</v>
      </c>
      <c r="B503" s="33"/>
      <c r="C503" s="28"/>
      <c r="D503" s="22" t="s">
        <v>47</v>
      </c>
      <c r="E503" s="23"/>
      <c r="F503" s="67">
        <f t="shared" si="27"/>
        <v>12</v>
      </c>
      <c r="G503" s="98">
        <f t="shared" si="27"/>
        <v>12</v>
      </c>
      <c r="H503" s="67">
        <f t="shared" si="25"/>
        <v>100</v>
      </c>
    </row>
    <row r="504" spans="1:8" ht="24" customHeight="1">
      <c r="A504" s="19" t="s">
        <v>424</v>
      </c>
      <c r="B504" s="33"/>
      <c r="C504" s="28"/>
      <c r="D504" s="22"/>
      <c r="E504" s="23">
        <v>240</v>
      </c>
      <c r="F504" s="67">
        <v>12</v>
      </c>
      <c r="G504" s="98">
        <v>12</v>
      </c>
      <c r="H504" s="67">
        <f t="shared" si="25"/>
        <v>100</v>
      </c>
    </row>
    <row r="505" spans="1:8" ht="39.75" customHeight="1">
      <c r="A505" s="19" t="s">
        <v>449</v>
      </c>
      <c r="B505" s="20"/>
      <c r="C505" s="21"/>
      <c r="D505" s="22" t="s">
        <v>128</v>
      </c>
      <c r="E505" s="23"/>
      <c r="F505" s="67">
        <f>F506</f>
        <v>226.1</v>
      </c>
      <c r="G505" s="98">
        <f>G506</f>
        <v>226.1</v>
      </c>
      <c r="H505" s="67">
        <f t="shared" si="25"/>
        <v>100</v>
      </c>
    </row>
    <row r="506" spans="1:8" ht="24" customHeight="1">
      <c r="A506" s="19" t="s">
        <v>620</v>
      </c>
      <c r="B506" s="20"/>
      <c r="C506" s="21"/>
      <c r="D506" s="22" t="s">
        <v>711</v>
      </c>
      <c r="E506" s="23"/>
      <c r="F506" s="67">
        <f>F507+F510</f>
        <v>226.1</v>
      </c>
      <c r="G506" s="98">
        <f>G507+G510</f>
        <v>226.1</v>
      </c>
      <c r="H506" s="67">
        <f t="shared" si="25"/>
        <v>100</v>
      </c>
    </row>
    <row r="507" spans="1:8" ht="24" customHeight="1">
      <c r="A507" s="19" t="s">
        <v>539</v>
      </c>
      <c r="B507" s="20"/>
      <c r="C507" s="21"/>
      <c r="D507" s="22" t="s">
        <v>712</v>
      </c>
      <c r="E507" s="23"/>
      <c r="F507" s="67">
        <f>F508</f>
        <v>161.6</v>
      </c>
      <c r="G507" s="98">
        <f>G508</f>
        <v>161.6</v>
      </c>
      <c r="H507" s="67">
        <f t="shared" si="25"/>
        <v>100</v>
      </c>
    </row>
    <row r="508" spans="1:8" ht="16.5" customHeight="1">
      <c r="A508" s="19" t="s">
        <v>189</v>
      </c>
      <c r="B508" s="20"/>
      <c r="C508" s="21"/>
      <c r="D508" s="22" t="s">
        <v>713</v>
      </c>
      <c r="E508" s="23"/>
      <c r="F508" s="67">
        <f>F509</f>
        <v>161.6</v>
      </c>
      <c r="G508" s="98">
        <f>G509</f>
        <v>161.6</v>
      </c>
      <c r="H508" s="67">
        <f t="shared" si="25"/>
        <v>100</v>
      </c>
    </row>
    <row r="509" spans="1:8" ht="26.25" customHeight="1">
      <c r="A509" s="19" t="s">
        <v>424</v>
      </c>
      <c r="B509" s="20"/>
      <c r="C509" s="21"/>
      <c r="D509" s="22"/>
      <c r="E509" s="23" t="s">
        <v>414</v>
      </c>
      <c r="F509" s="67">
        <v>161.6</v>
      </c>
      <c r="G509" s="98">
        <v>161.6</v>
      </c>
      <c r="H509" s="67">
        <f t="shared" si="25"/>
        <v>100</v>
      </c>
    </row>
    <row r="510" spans="1:8" ht="27.75" customHeight="1">
      <c r="A510" s="19" t="s">
        <v>620</v>
      </c>
      <c r="B510" s="20"/>
      <c r="C510" s="21"/>
      <c r="D510" s="22" t="s">
        <v>711</v>
      </c>
      <c r="E510" s="23"/>
      <c r="F510" s="67">
        <f aca="true" t="shared" si="28" ref="F510:G512">F511</f>
        <v>64.5</v>
      </c>
      <c r="G510" s="98">
        <f t="shared" si="28"/>
        <v>64.5</v>
      </c>
      <c r="H510" s="67">
        <f t="shared" si="25"/>
        <v>100</v>
      </c>
    </row>
    <row r="511" spans="1:8" ht="19.5" customHeight="1">
      <c r="A511" s="19" t="s">
        <v>308</v>
      </c>
      <c r="B511" s="20"/>
      <c r="C511" s="21"/>
      <c r="D511" s="22" t="s">
        <v>258</v>
      </c>
      <c r="E511" s="23"/>
      <c r="F511" s="67">
        <f t="shared" si="28"/>
        <v>64.5</v>
      </c>
      <c r="G511" s="98">
        <f t="shared" si="28"/>
        <v>64.5</v>
      </c>
      <c r="H511" s="67">
        <f t="shared" si="25"/>
        <v>100</v>
      </c>
    </row>
    <row r="512" spans="1:8" ht="23.25" customHeight="1">
      <c r="A512" s="19" t="s">
        <v>189</v>
      </c>
      <c r="B512" s="20"/>
      <c r="C512" s="21"/>
      <c r="D512" s="22" t="s">
        <v>540</v>
      </c>
      <c r="E512" s="23"/>
      <c r="F512" s="67">
        <f t="shared" si="28"/>
        <v>64.5</v>
      </c>
      <c r="G512" s="98">
        <f t="shared" si="28"/>
        <v>64.5</v>
      </c>
      <c r="H512" s="67">
        <f t="shared" si="25"/>
        <v>100</v>
      </c>
    </row>
    <row r="513" spans="1:8" ht="23.25" customHeight="1">
      <c r="A513" s="19" t="s">
        <v>406</v>
      </c>
      <c r="B513" s="20"/>
      <c r="C513" s="21"/>
      <c r="D513" s="22"/>
      <c r="E513" s="23">
        <v>240</v>
      </c>
      <c r="F513" s="67">
        <v>64.5</v>
      </c>
      <c r="G513" s="98">
        <v>64.5</v>
      </c>
      <c r="H513" s="67">
        <f t="shared" si="25"/>
        <v>100</v>
      </c>
    </row>
    <row r="514" spans="1:8" ht="27" customHeight="1">
      <c r="A514" s="19" t="s">
        <v>637</v>
      </c>
      <c r="B514" s="20"/>
      <c r="C514" s="21"/>
      <c r="D514" s="22" t="s">
        <v>254</v>
      </c>
      <c r="E514" s="23"/>
      <c r="F514" s="67">
        <f aca="true" t="shared" si="29" ref="F514:G517">F515</f>
        <v>1676.2</v>
      </c>
      <c r="G514" s="98">
        <f t="shared" si="29"/>
        <v>1676.2</v>
      </c>
      <c r="H514" s="67">
        <f t="shared" si="25"/>
        <v>100</v>
      </c>
    </row>
    <row r="515" spans="1:8" ht="23.25" customHeight="1">
      <c r="A515" s="19" t="s">
        <v>468</v>
      </c>
      <c r="B515" s="20"/>
      <c r="C515" s="21"/>
      <c r="D515" s="22" t="s">
        <v>285</v>
      </c>
      <c r="E515" s="23"/>
      <c r="F515" s="67">
        <f t="shared" si="29"/>
        <v>1676.2</v>
      </c>
      <c r="G515" s="98">
        <f t="shared" si="29"/>
        <v>1676.2</v>
      </c>
      <c r="H515" s="67">
        <f t="shared" si="25"/>
        <v>100</v>
      </c>
    </row>
    <row r="516" spans="1:8" ht="23.25" customHeight="1">
      <c r="A516" s="19" t="s">
        <v>309</v>
      </c>
      <c r="B516" s="20"/>
      <c r="C516" s="21"/>
      <c r="D516" s="22" t="s">
        <v>311</v>
      </c>
      <c r="E516" s="23"/>
      <c r="F516" s="67">
        <f t="shared" si="29"/>
        <v>1676.2</v>
      </c>
      <c r="G516" s="98">
        <f t="shared" si="29"/>
        <v>1676.2</v>
      </c>
      <c r="H516" s="67">
        <f t="shared" si="25"/>
        <v>100</v>
      </c>
    </row>
    <row r="517" spans="1:8" ht="17.25" customHeight="1">
      <c r="A517" s="19" t="s">
        <v>189</v>
      </c>
      <c r="B517" s="20"/>
      <c r="C517" s="21"/>
      <c r="D517" s="22" t="s">
        <v>312</v>
      </c>
      <c r="E517" s="23"/>
      <c r="F517" s="67">
        <f t="shared" si="29"/>
        <v>1676.2</v>
      </c>
      <c r="G517" s="98">
        <f t="shared" si="29"/>
        <v>1676.2</v>
      </c>
      <c r="H517" s="67">
        <f t="shared" si="25"/>
        <v>100</v>
      </c>
    </row>
    <row r="518" spans="1:8" ht="23.25" customHeight="1">
      <c r="A518" s="35" t="s">
        <v>406</v>
      </c>
      <c r="B518" s="73"/>
      <c r="C518" s="74"/>
      <c r="D518" s="36"/>
      <c r="E518" s="37">
        <v>240</v>
      </c>
      <c r="F518" s="89">
        <v>1676.2</v>
      </c>
      <c r="G518" s="99">
        <v>1676.2</v>
      </c>
      <c r="H518" s="67">
        <f t="shared" si="25"/>
        <v>100</v>
      </c>
    </row>
    <row r="519" spans="1:8" ht="20.25" customHeight="1">
      <c r="A519" s="29" t="s">
        <v>390</v>
      </c>
      <c r="B519" s="75" t="s">
        <v>214</v>
      </c>
      <c r="C519" s="75"/>
      <c r="D519" s="75"/>
      <c r="E519" s="75"/>
      <c r="F519" s="93">
        <f>F520+F559+F671+F657+F702</f>
        <v>2643631.8</v>
      </c>
      <c r="G519" s="104">
        <f>G520+G559+G671+G657+G702</f>
        <v>2390584.9</v>
      </c>
      <c r="H519" s="107">
        <f t="shared" si="25"/>
        <v>90.42805809795449</v>
      </c>
    </row>
    <row r="520" spans="1:8" ht="15.75" customHeight="1">
      <c r="A520" s="41" t="s">
        <v>183</v>
      </c>
      <c r="B520" s="26" t="s">
        <v>214</v>
      </c>
      <c r="C520" s="76" t="s">
        <v>206</v>
      </c>
      <c r="D520" s="39"/>
      <c r="E520" s="40"/>
      <c r="F520" s="90">
        <f>F521+F556</f>
        <v>754198.2999999999</v>
      </c>
      <c r="G520" s="100">
        <f>G521+G556</f>
        <v>745846.5</v>
      </c>
      <c r="H520" s="67">
        <f t="shared" si="25"/>
        <v>98.89262545407489</v>
      </c>
    </row>
    <row r="521" spans="1:8" ht="26.25" customHeight="1">
      <c r="A521" s="19" t="s">
        <v>441</v>
      </c>
      <c r="B521" s="20"/>
      <c r="C521" s="21"/>
      <c r="D521" s="22" t="s">
        <v>639</v>
      </c>
      <c r="E521" s="23"/>
      <c r="F521" s="67">
        <f>F522</f>
        <v>754028.2999999999</v>
      </c>
      <c r="G521" s="98">
        <f>G522</f>
        <v>745676.5</v>
      </c>
      <c r="H521" s="67">
        <f t="shared" si="25"/>
        <v>98.89237579013945</v>
      </c>
    </row>
    <row r="522" spans="1:8" ht="15.75" customHeight="1">
      <c r="A522" s="19" t="s">
        <v>396</v>
      </c>
      <c r="B522" s="20"/>
      <c r="C522" s="21"/>
      <c r="D522" s="22" t="s">
        <v>640</v>
      </c>
      <c r="E522" s="23"/>
      <c r="F522" s="67">
        <f>F523+F531+F547</f>
        <v>754028.2999999999</v>
      </c>
      <c r="G522" s="98">
        <f>G523+G531+G547</f>
        <v>745676.5</v>
      </c>
      <c r="H522" s="67">
        <f aca="true" t="shared" si="30" ref="H522:H585">G522/F522*100</f>
        <v>98.89237579013945</v>
      </c>
    </row>
    <row r="523" spans="1:8" ht="35.25" customHeight="1">
      <c r="A523" s="19" t="s">
        <v>714</v>
      </c>
      <c r="B523" s="20"/>
      <c r="C523" s="21"/>
      <c r="D523" s="22" t="s">
        <v>715</v>
      </c>
      <c r="E523" s="23"/>
      <c r="F523" s="67">
        <f>F524+F529+F527</f>
        <v>45380.2</v>
      </c>
      <c r="G523" s="98">
        <f>G524+G529+G527</f>
        <v>37028.5</v>
      </c>
      <c r="H523" s="67">
        <f t="shared" si="30"/>
        <v>81.59615867713232</v>
      </c>
    </row>
    <row r="524" spans="1:8" ht="15.75" customHeight="1">
      <c r="A524" s="19" t="s">
        <v>179</v>
      </c>
      <c r="B524" s="20"/>
      <c r="C524" s="21"/>
      <c r="D524" s="22" t="s">
        <v>716</v>
      </c>
      <c r="E524" s="23"/>
      <c r="F524" s="67">
        <f>F525+F526</f>
        <v>7110.6</v>
      </c>
      <c r="G524" s="98">
        <f>G525+G526</f>
        <v>7008.7</v>
      </c>
      <c r="H524" s="67">
        <f t="shared" si="30"/>
        <v>98.56692824796781</v>
      </c>
    </row>
    <row r="525" spans="1:8" ht="15.75" customHeight="1">
      <c r="A525" s="19" t="s">
        <v>408</v>
      </c>
      <c r="B525" s="20"/>
      <c r="C525" s="21"/>
      <c r="D525" s="22"/>
      <c r="E525" s="23">
        <v>610</v>
      </c>
      <c r="F525" s="67">
        <v>7010.6</v>
      </c>
      <c r="G525" s="98">
        <v>6908.7</v>
      </c>
      <c r="H525" s="67">
        <f t="shared" si="30"/>
        <v>98.54648674863778</v>
      </c>
    </row>
    <row r="526" spans="1:8" ht="15.75" customHeight="1">
      <c r="A526" s="19" t="s">
        <v>409</v>
      </c>
      <c r="B526" s="20"/>
      <c r="C526" s="21"/>
      <c r="D526" s="22"/>
      <c r="E526" s="23">
        <v>620</v>
      </c>
      <c r="F526" s="67">
        <v>100</v>
      </c>
      <c r="G526" s="98">
        <v>100</v>
      </c>
      <c r="H526" s="67">
        <f t="shared" si="30"/>
        <v>100</v>
      </c>
    </row>
    <row r="527" spans="1:8" ht="30.75" customHeight="1">
      <c r="A527" s="24" t="s">
        <v>779</v>
      </c>
      <c r="B527" s="20"/>
      <c r="C527" s="21"/>
      <c r="D527" s="25" t="s">
        <v>102</v>
      </c>
      <c r="E527" s="23"/>
      <c r="F527" s="67">
        <f>F528</f>
        <v>37463.5</v>
      </c>
      <c r="G527" s="98">
        <f>G528</f>
        <v>29272.4</v>
      </c>
      <c r="H527" s="67">
        <f t="shared" si="30"/>
        <v>78.13578549788461</v>
      </c>
    </row>
    <row r="528" spans="1:8" ht="15.75" customHeight="1">
      <c r="A528" s="24" t="s">
        <v>412</v>
      </c>
      <c r="B528" s="20"/>
      <c r="C528" s="21"/>
      <c r="D528" s="25"/>
      <c r="E528" s="23">
        <v>410</v>
      </c>
      <c r="F528" s="92">
        <v>37463.5</v>
      </c>
      <c r="G528" s="103">
        <v>29272.4</v>
      </c>
      <c r="H528" s="92">
        <f t="shared" si="30"/>
        <v>78.13578549788461</v>
      </c>
    </row>
    <row r="529" spans="1:8" ht="39.75" customHeight="1">
      <c r="A529" s="24" t="s">
        <v>780</v>
      </c>
      <c r="B529" s="20"/>
      <c r="C529" s="21"/>
      <c r="D529" s="25" t="s">
        <v>370</v>
      </c>
      <c r="E529" s="23"/>
      <c r="F529" s="67">
        <f>F530</f>
        <v>806.1</v>
      </c>
      <c r="G529" s="98">
        <f>G530</f>
        <v>747.4</v>
      </c>
      <c r="H529" s="67">
        <f t="shared" si="30"/>
        <v>92.71802505892569</v>
      </c>
    </row>
    <row r="530" spans="1:8" ht="26.25" customHeight="1">
      <c r="A530" s="24" t="s">
        <v>369</v>
      </c>
      <c r="B530" s="20"/>
      <c r="C530" s="21"/>
      <c r="D530" s="22"/>
      <c r="E530" s="23">
        <v>410</v>
      </c>
      <c r="F530" s="67">
        <v>806.1</v>
      </c>
      <c r="G530" s="98">
        <v>747.4</v>
      </c>
      <c r="H530" s="67">
        <f t="shared" si="30"/>
        <v>92.71802505892569</v>
      </c>
    </row>
    <row r="531" spans="1:8" ht="27" customHeight="1">
      <c r="A531" s="19" t="s">
        <v>717</v>
      </c>
      <c r="B531" s="20"/>
      <c r="C531" s="21"/>
      <c r="D531" s="22" t="s">
        <v>718</v>
      </c>
      <c r="E531" s="23"/>
      <c r="F531" s="67">
        <f>F538+F541+F532+F535+F543+F545</f>
        <v>706451.5</v>
      </c>
      <c r="G531" s="98">
        <f>G538+G541+G532+G535+G543+G545</f>
        <v>706451.5</v>
      </c>
      <c r="H531" s="67">
        <f t="shared" si="30"/>
        <v>100</v>
      </c>
    </row>
    <row r="532" spans="1:8" ht="20.25" customHeight="1">
      <c r="A532" s="19" t="s">
        <v>179</v>
      </c>
      <c r="B532" s="20"/>
      <c r="C532" s="21"/>
      <c r="D532" s="22" t="s">
        <v>730</v>
      </c>
      <c r="E532" s="23"/>
      <c r="F532" s="67">
        <f>F533+F534</f>
        <v>118672.7</v>
      </c>
      <c r="G532" s="98">
        <f>G533+G534</f>
        <v>118672.7</v>
      </c>
      <c r="H532" s="67">
        <f t="shared" si="30"/>
        <v>100</v>
      </c>
    </row>
    <row r="533" spans="1:8" ht="15.75" customHeight="1">
      <c r="A533" s="19" t="s">
        <v>408</v>
      </c>
      <c r="B533" s="20"/>
      <c r="C533" s="21"/>
      <c r="D533" s="22"/>
      <c r="E533" s="23">
        <v>610</v>
      </c>
      <c r="F533" s="67">
        <v>115277.2</v>
      </c>
      <c r="G533" s="98">
        <v>115277.2</v>
      </c>
      <c r="H533" s="67">
        <f t="shared" si="30"/>
        <v>100</v>
      </c>
    </row>
    <row r="534" spans="1:8" ht="15.75" customHeight="1">
      <c r="A534" s="19" t="s">
        <v>409</v>
      </c>
      <c r="B534" s="20"/>
      <c r="C534" s="21"/>
      <c r="D534" s="22"/>
      <c r="E534" s="23">
        <v>620</v>
      </c>
      <c r="F534" s="67">
        <v>3395.5</v>
      </c>
      <c r="G534" s="98">
        <v>3395.5</v>
      </c>
      <c r="H534" s="67">
        <f t="shared" si="30"/>
        <v>100</v>
      </c>
    </row>
    <row r="535" spans="1:8" ht="18" customHeight="1">
      <c r="A535" s="19" t="s">
        <v>627</v>
      </c>
      <c r="B535" s="20"/>
      <c r="C535" s="21"/>
      <c r="D535" s="22" t="s">
        <v>731</v>
      </c>
      <c r="E535" s="23"/>
      <c r="F535" s="67">
        <f>F536+F537</f>
        <v>48311.4</v>
      </c>
      <c r="G535" s="98">
        <f>G536+G537</f>
        <v>48311.4</v>
      </c>
      <c r="H535" s="67">
        <f t="shared" si="30"/>
        <v>100</v>
      </c>
    </row>
    <row r="536" spans="1:8" ht="16.5" customHeight="1">
      <c r="A536" s="19" t="s">
        <v>408</v>
      </c>
      <c r="B536" s="20"/>
      <c r="C536" s="21"/>
      <c r="D536" s="22"/>
      <c r="E536" s="23">
        <v>610</v>
      </c>
      <c r="F536" s="67">
        <v>46744.4</v>
      </c>
      <c r="G536" s="98">
        <v>46744.4</v>
      </c>
      <c r="H536" s="67">
        <f t="shared" si="30"/>
        <v>100</v>
      </c>
    </row>
    <row r="537" spans="1:8" ht="15.75" customHeight="1">
      <c r="A537" s="19" t="s">
        <v>409</v>
      </c>
      <c r="B537" s="20"/>
      <c r="C537" s="21"/>
      <c r="D537" s="22"/>
      <c r="E537" s="23">
        <v>620</v>
      </c>
      <c r="F537" s="67">
        <v>1567</v>
      </c>
      <c r="G537" s="98">
        <v>1567</v>
      </c>
      <c r="H537" s="67">
        <f t="shared" si="30"/>
        <v>100</v>
      </c>
    </row>
    <row r="538" spans="1:8" ht="71.25" customHeight="1">
      <c r="A538" s="24" t="s">
        <v>625</v>
      </c>
      <c r="B538" s="20"/>
      <c r="C538" s="21"/>
      <c r="D538" s="22" t="s">
        <v>719</v>
      </c>
      <c r="E538" s="23"/>
      <c r="F538" s="67">
        <f>F539+F540</f>
        <v>537128</v>
      </c>
      <c r="G538" s="98">
        <f>G539+G540</f>
        <v>537128</v>
      </c>
      <c r="H538" s="67">
        <f t="shared" si="30"/>
        <v>100</v>
      </c>
    </row>
    <row r="539" spans="1:8" ht="15.75" customHeight="1">
      <c r="A539" s="19" t="s">
        <v>408</v>
      </c>
      <c r="B539" s="20"/>
      <c r="C539" s="21"/>
      <c r="D539" s="22"/>
      <c r="E539" s="23">
        <v>610</v>
      </c>
      <c r="F539" s="67">
        <v>519081.7</v>
      </c>
      <c r="G539" s="98">
        <v>519081.7</v>
      </c>
      <c r="H539" s="67">
        <f t="shared" si="30"/>
        <v>100</v>
      </c>
    </row>
    <row r="540" spans="1:8" ht="15.75" customHeight="1">
      <c r="A540" s="19" t="s">
        <v>409</v>
      </c>
      <c r="B540" s="20"/>
      <c r="C540" s="21"/>
      <c r="D540" s="22"/>
      <c r="E540" s="23">
        <v>620</v>
      </c>
      <c r="F540" s="67">
        <v>18046.3</v>
      </c>
      <c r="G540" s="98">
        <v>18046.3</v>
      </c>
      <c r="H540" s="67">
        <f t="shared" si="30"/>
        <v>100</v>
      </c>
    </row>
    <row r="541" spans="1:8" ht="60" customHeight="1">
      <c r="A541" s="24" t="s">
        <v>728</v>
      </c>
      <c r="B541" s="20"/>
      <c r="C541" s="21"/>
      <c r="D541" s="22" t="s">
        <v>729</v>
      </c>
      <c r="E541" s="23"/>
      <c r="F541" s="67">
        <f>F542</f>
        <v>1477</v>
      </c>
      <c r="G541" s="98">
        <f>G542</f>
        <v>1477</v>
      </c>
      <c r="H541" s="67">
        <f t="shared" si="30"/>
        <v>100</v>
      </c>
    </row>
    <row r="542" spans="1:8" ht="27.75" customHeight="1">
      <c r="A542" s="19" t="s">
        <v>244</v>
      </c>
      <c r="B542" s="20"/>
      <c r="C542" s="21"/>
      <c r="D542" s="22"/>
      <c r="E542" s="23" t="s">
        <v>231</v>
      </c>
      <c r="F542" s="67">
        <v>1477</v>
      </c>
      <c r="G542" s="98">
        <v>1477</v>
      </c>
      <c r="H542" s="67">
        <f t="shared" si="30"/>
        <v>100</v>
      </c>
    </row>
    <row r="543" spans="1:8" ht="27.75" customHeight="1">
      <c r="A543" s="19" t="s">
        <v>649</v>
      </c>
      <c r="B543" s="20"/>
      <c r="C543" s="21"/>
      <c r="D543" s="22" t="s">
        <v>651</v>
      </c>
      <c r="E543" s="23"/>
      <c r="F543" s="67">
        <f>F544</f>
        <v>78.4</v>
      </c>
      <c r="G543" s="98">
        <f>G544</f>
        <v>78.4</v>
      </c>
      <c r="H543" s="67">
        <f t="shared" si="30"/>
        <v>100</v>
      </c>
    </row>
    <row r="544" spans="1:8" ht="18" customHeight="1">
      <c r="A544" s="19" t="s">
        <v>408</v>
      </c>
      <c r="B544" s="20"/>
      <c r="C544" s="21"/>
      <c r="D544" s="22"/>
      <c r="E544" s="23">
        <v>610</v>
      </c>
      <c r="F544" s="67">
        <v>78.4</v>
      </c>
      <c r="G544" s="98">
        <v>78.4</v>
      </c>
      <c r="H544" s="67">
        <f t="shared" si="30"/>
        <v>100</v>
      </c>
    </row>
    <row r="545" spans="1:8" ht="27.75" customHeight="1">
      <c r="A545" s="19" t="s">
        <v>650</v>
      </c>
      <c r="B545" s="20"/>
      <c r="C545" s="21"/>
      <c r="D545" s="22" t="s">
        <v>652</v>
      </c>
      <c r="E545" s="23"/>
      <c r="F545" s="67">
        <f>F546</f>
        <v>784</v>
      </c>
      <c r="G545" s="98">
        <f>G546</f>
        <v>784</v>
      </c>
      <c r="H545" s="67">
        <f t="shared" si="30"/>
        <v>100</v>
      </c>
    </row>
    <row r="546" spans="1:8" ht="15" customHeight="1">
      <c r="A546" s="19" t="s">
        <v>408</v>
      </c>
      <c r="B546" s="20"/>
      <c r="C546" s="21"/>
      <c r="D546" s="22"/>
      <c r="E546" s="23">
        <v>610</v>
      </c>
      <c r="F546" s="67">
        <v>784</v>
      </c>
      <c r="G546" s="98">
        <v>784</v>
      </c>
      <c r="H546" s="67">
        <f t="shared" si="30"/>
        <v>100</v>
      </c>
    </row>
    <row r="547" spans="1:8" ht="27" customHeight="1">
      <c r="A547" s="19" t="s">
        <v>732</v>
      </c>
      <c r="B547" s="20"/>
      <c r="C547" s="21"/>
      <c r="D547" s="22" t="s">
        <v>733</v>
      </c>
      <c r="E547" s="23"/>
      <c r="F547" s="67">
        <f>F550+F554+F552+F548</f>
        <v>2196.6</v>
      </c>
      <c r="G547" s="98">
        <f>G550+G554+G552+G548</f>
        <v>2196.5</v>
      </c>
      <c r="H547" s="67">
        <f t="shared" si="30"/>
        <v>99.99544750978787</v>
      </c>
    </row>
    <row r="548" spans="1:8" ht="44.25" customHeight="1">
      <c r="A548" s="24" t="s">
        <v>564</v>
      </c>
      <c r="B548" s="26"/>
      <c r="C548" s="21"/>
      <c r="D548" s="25" t="s">
        <v>565</v>
      </c>
      <c r="E548" s="23"/>
      <c r="F548" s="67">
        <f>F549</f>
        <v>500</v>
      </c>
      <c r="G548" s="98">
        <f>G549</f>
        <v>500</v>
      </c>
      <c r="H548" s="67">
        <f t="shared" si="30"/>
        <v>100</v>
      </c>
    </row>
    <row r="549" spans="1:8" ht="15" customHeight="1">
      <c r="A549" s="19" t="s">
        <v>408</v>
      </c>
      <c r="B549" s="26"/>
      <c r="C549" s="21"/>
      <c r="D549" s="22"/>
      <c r="E549" s="23">
        <v>610</v>
      </c>
      <c r="F549" s="67">
        <v>500</v>
      </c>
      <c r="G549" s="98">
        <v>500</v>
      </c>
      <c r="H549" s="67">
        <f t="shared" si="30"/>
        <v>100</v>
      </c>
    </row>
    <row r="550" spans="1:8" ht="44.25" customHeight="1">
      <c r="A550" s="24" t="s">
        <v>459</v>
      </c>
      <c r="B550" s="27"/>
      <c r="C550" s="28"/>
      <c r="D550" s="25" t="s">
        <v>460</v>
      </c>
      <c r="E550" s="23"/>
      <c r="F550" s="67">
        <f>F551</f>
        <v>279</v>
      </c>
      <c r="G550" s="98">
        <f>G551</f>
        <v>279</v>
      </c>
      <c r="H550" s="67">
        <f t="shared" si="30"/>
        <v>100</v>
      </c>
    </row>
    <row r="551" spans="1:8" ht="25.5" customHeight="1">
      <c r="A551" s="19" t="s">
        <v>244</v>
      </c>
      <c r="B551" s="20"/>
      <c r="C551" s="21"/>
      <c r="D551" s="22"/>
      <c r="E551" s="23">
        <v>630</v>
      </c>
      <c r="F551" s="67">
        <v>279</v>
      </c>
      <c r="G551" s="98">
        <v>279</v>
      </c>
      <c r="H551" s="67">
        <f t="shared" si="30"/>
        <v>100</v>
      </c>
    </row>
    <row r="552" spans="1:8" ht="48" customHeight="1">
      <c r="A552" s="24" t="s">
        <v>569</v>
      </c>
      <c r="B552" s="20"/>
      <c r="C552" s="21"/>
      <c r="D552" s="25" t="s">
        <v>570</v>
      </c>
      <c r="E552" s="23"/>
      <c r="F552" s="67">
        <f>F553</f>
        <v>55.6</v>
      </c>
      <c r="G552" s="98">
        <f>G553</f>
        <v>55.5</v>
      </c>
      <c r="H552" s="67">
        <f t="shared" si="30"/>
        <v>99.82014388489209</v>
      </c>
    </row>
    <row r="553" spans="1:8" ht="15.75" customHeight="1">
      <c r="A553" s="19" t="s">
        <v>408</v>
      </c>
      <c r="B553" s="20"/>
      <c r="C553" s="21"/>
      <c r="D553" s="22"/>
      <c r="E553" s="23">
        <v>610</v>
      </c>
      <c r="F553" s="67">
        <v>55.6</v>
      </c>
      <c r="G553" s="98">
        <v>55.5</v>
      </c>
      <c r="H553" s="67">
        <f t="shared" si="30"/>
        <v>99.82014388489209</v>
      </c>
    </row>
    <row r="554" spans="1:8" ht="45" customHeight="1">
      <c r="A554" s="19" t="s">
        <v>734</v>
      </c>
      <c r="B554" s="20"/>
      <c r="C554" s="21"/>
      <c r="D554" s="22" t="s">
        <v>735</v>
      </c>
      <c r="E554" s="23"/>
      <c r="F554" s="67">
        <f>F555</f>
        <v>1362</v>
      </c>
      <c r="G554" s="98">
        <f>G555</f>
        <v>1362</v>
      </c>
      <c r="H554" s="67">
        <f t="shared" si="30"/>
        <v>100</v>
      </c>
    </row>
    <row r="555" spans="1:8" ht="25.5" customHeight="1">
      <c r="A555" s="19" t="s">
        <v>244</v>
      </c>
      <c r="B555" s="20"/>
      <c r="C555" s="21"/>
      <c r="D555" s="22"/>
      <c r="E555" s="23">
        <v>630</v>
      </c>
      <c r="F555" s="67">
        <v>1362</v>
      </c>
      <c r="G555" s="98">
        <v>1362</v>
      </c>
      <c r="H555" s="67">
        <f t="shared" si="30"/>
        <v>100</v>
      </c>
    </row>
    <row r="556" spans="1:8" ht="25.5" customHeight="1">
      <c r="A556" s="19" t="s">
        <v>238</v>
      </c>
      <c r="B556" s="20"/>
      <c r="C556" s="21"/>
      <c r="D556" s="22" t="s">
        <v>144</v>
      </c>
      <c r="E556" s="23"/>
      <c r="F556" s="67">
        <f>F557</f>
        <v>170</v>
      </c>
      <c r="G556" s="98">
        <f>G557</f>
        <v>170</v>
      </c>
      <c r="H556" s="67">
        <f t="shared" si="30"/>
        <v>100</v>
      </c>
    </row>
    <row r="557" spans="1:8" ht="25.5" customHeight="1">
      <c r="A557" s="19" t="s">
        <v>371</v>
      </c>
      <c r="B557" s="20"/>
      <c r="C557" s="21"/>
      <c r="D557" s="22" t="s">
        <v>372</v>
      </c>
      <c r="E557" s="23"/>
      <c r="F557" s="67">
        <f>F558</f>
        <v>170</v>
      </c>
      <c r="G557" s="98">
        <f>G558</f>
        <v>170</v>
      </c>
      <c r="H557" s="67">
        <f t="shared" si="30"/>
        <v>100</v>
      </c>
    </row>
    <row r="558" spans="1:8" ht="25.5" customHeight="1">
      <c r="A558" s="19" t="s">
        <v>408</v>
      </c>
      <c r="B558" s="20"/>
      <c r="C558" s="21"/>
      <c r="D558" s="22"/>
      <c r="E558" s="23">
        <v>610</v>
      </c>
      <c r="F558" s="67">
        <v>170</v>
      </c>
      <c r="G558" s="98">
        <v>170</v>
      </c>
      <c r="H558" s="67">
        <f t="shared" si="30"/>
        <v>100</v>
      </c>
    </row>
    <row r="559" spans="1:8" ht="15" customHeight="1">
      <c r="A559" s="19" t="s">
        <v>184</v>
      </c>
      <c r="B559" s="20" t="s">
        <v>214</v>
      </c>
      <c r="C559" s="21" t="s">
        <v>207</v>
      </c>
      <c r="D559" s="22"/>
      <c r="E559" s="23"/>
      <c r="F559" s="67">
        <f>F560+F572+F583+F654</f>
        <v>1771000</v>
      </c>
      <c r="G559" s="98">
        <f>G560+G572+G583+G654</f>
        <v>1526906.1</v>
      </c>
      <c r="H559" s="67">
        <f t="shared" si="30"/>
        <v>86.21717108977978</v>
      </c>
    </row>
    <row r="560" spans="1:8" ht="36.75" customHeight="1">
      <c r="A560" s="19" t="s">
        <v>436</v>
      </c>
      <c r="B560" s="20"/>
      <c r="C560" s="21"/>
      <c r="D560" s="22" t="s">
        <v>493</v>
      </c>
      <c r="E560" s="23"/>
      <c r="F560" s="67">
        <f>F561</f>
        <v>69914.8</v>
      </c>
      <c r="G560" s="98">
        <f>G561</f>
        <v>69914.8</v>
      </c>
      <c r="H560" s="67">
        <f t="shared" si="30"/>
        <v>100</v>
      </c>
    </row>
    <row r="561" spans="1:8" ht="29.25" customHeight="1">
      <c r="A561" s="19" t="s">
        <v>251</v>
      </c>
      <c r="B561" s="20"/>
      <c r="C561" s="21"/>
      <c r="D561" s="22" t="s">
        <v>494</v>
      </c>
      <c r="E561" s="23"/>
      <c r="F561" s="67">
        <f>F562</f>
        <v>69914.8</v>
      </c>
      <c r="G561" s="98">
        <f>G562</f>
        <v>69914.8</v>
      </c>
      <c r="H561" s="67">
        <f t="shared" si="30"/>
        <v>100</v>
      </c>
    </row>
    <row r="562" spans="1:8" ht="26.25" customHeight="1">
      <c r="A562" s="19" t="s">
        <v>495</v>
      </c>
      <c r="B562" s="20"/>
      <c r="C562" s="21"/>
      <c r="D562" s="22" t="s">
        <v>496</v>
      </c>
      <c r="E562" s="23"/>
      <c r="F562" s="67">
        <f>F563+F566+F569</f>
        <v>69914.8</v>
      </c>
      <c r="G562" s="98">
        <f>G563+G566+G569</f>
        <v>69914.8</v>
      </c>
      <c r="H562" s="67">
        <f t="shared" si="30"/>
        <v>100</v>
      </c>
    </row>
    <row r="563" spans="1:8" ht="15.75" customHeight="1">
      <c r="A563" s="19" t="s">
        <v>179</v>
      </c>
      <c r="B563" s="20"/>
      <c r="C563" s="21"/>
      <c r="D563" s="22" t="s">
        <v>497</v>
      </c>
      <c r="E563" s="23"/>
      <c r="F563" s="67">
        <f>F564+F565</f>
        <v>67772.8</v>
      </c>
      <c r="G563" s="98">
        <f>G564+G565</f>
        <v>67772.8</v>
      </c>
      <c r="H563" s="67">
        <f t="shared" si="30"/>
        <v>100</v>
      </c>
    </row>
    <row r="564" spans="1:8" ht="15" customHeight="1">
      <c r="A564" s="19" t="s">
        <v>408</v>
      </c>
      <c r="B564" s="20"/>
      <c r="C564" s="21"/>
      <c r="D564" s="22"/>
      <c r="E564" s="23">
        <v>610</v>
      </c>
      <c r="F564" s="67">
        <v>44715.9</v>
      </c>
      <c r="G564" s="98">
        <v>44715.9</v>
      </c>
      <c r="H564" s="67">
        <f t="shared" si="30"/>
        <v>100</v>
      </c>
    </row>
    <row r="565" spans="1:8" ht="15" customHeight="1">
      <c r="A565" s="19" t="s">
        <v>409</v>
      </c>
      <c r="B565" s="20"/>
      <c r="C565" s="21"/>
      <c r="D565" s="22"/>
      <c r="E565" s="23">
        <v>620</v>
      </c>
      <c r="F565" s="67">
        <v>23056.9</v>
      </c>
      <c r="G565" s="98">
        <v>23056.9</v>
      </c>
      <c r="H565" s="67">
        <f t="shared" si="30"/>
        <v>100</v>
      </c>
    </row>
    <row r="566" spans="1:8" ht="35.25" customHeight="1">
      <c r="A566" s="19" t="s">
        <v>772</v>
      </c>
      <c r="B566" s="20"/>
      <c r="C566" s="21"/>
      <c r="D566" s="22" t="s">
        <v>773</v>
      </c>
      <c r="E566" s="23"/>
      <c r="F566" s="67">
        <f>F567+F568</f>
        <v>1997.6999999999998</v>
      </c>
      <c r="G566" s="98">
        <f>G567+G568</f>
        <v>1997.6999999999998</v>
      </c>
      <c r="H566" s="67">
        <f t="shared" si="30"/>
        <v>100</v>
      </c>
    </row>
    <row r="567" spans="1:8" ht="18" customHeight="1">
      <c r="A567" s="19" t="s">
        <v>408</v>
      </c>
      <c r="B567" s="20"/>
      <c r="C567" s="21"/>
      <c r="D567" s="22"/>
      <c r="E567" s="23">
        <v>610</v>
      </c>
      <c r="F567" s="67">
        <v>1249.1</v>
      </c>
      <c r="G567" s="98">
        <v>1249.1</v>
      </c>
      <c r="H567" s="67">
        <f t="shared" si="30"/>
        <v>100</v>
      </c>
    </row>
    <row r="568" spans="1:8" ht="17.25" customHeight="1">
      <c r="A568" s="19" t="s">
        <v>409</v>
      </c>
      <c r="B568" s="20"/>
      <c r="C568" s="21"/>
      <c r="D568" s="22"/>
      <c r="E568" s="23">
        <v>620</v>
      </c>
      <c r="F568" s="67">
        <v>748.6</v>
      </c>
      <c r="G568" s="98">
        <v>748.6</v>
      </c>
      <c r="H568" s="67">
        <f t="shared" si="30"/>
        <v>100</v>
      </c>
    </row>
    <row r="569" spans="1:8" ht="47.25" customHeight="1">
      <c r="A569" s="19" t="s">
        <v>76</v>
      </c>
      <c r="B569" s="77"/>
      <c r="C569" s="28"/>
      <c r="D569" s="22" t="s">
        <v>77</v>
      </c>
      <c r="E569" s="23"/>
      <c r="F569" s="67">
        <f>F570+F571</f>
        <v>144.3</v>
      </c>
      <c r="G569" s="98">
        <f>G570+G571</f>
        <v>144.3</v>
      </c>
      <c r="H569" s="67">
        <f t="shared" si="30"/>
        <v>100</v>
      </c>
    </row>
    <row r="570" spans="1:8" ht="17.25" customHeight="1">
      <c r="A570" s="19" t="s">
        <v>408</v>
      </c>
      <c r="B570" s="77"/>
      <c r="C570" s="28"/>
      <c r="D570" s="22"/>
      <c r="E570" s="23">
        <v>610</v>
      </c>
      <c r="F570" s="67">
        <v>88.1</v>
      </c>
      <c r="G570" s="98">
        <v>88.1</v>
      </c>
      <c r="H570" s="67">
        <f t="shared" si="30"/>
        <v>100</v>
      </c>
    </row>
    <row r="571" spans="1:8" ht="17.25" customHeight="1">
      <c r="A571" s="19" t="s">
        <v>409</v>
      </c>
      <c r="B571" s="77"/>
      <c r="C571" s="28"/>
      <c r="D571" s="22"/>
      <c r="E571" s="23">
        <v>620</v>
      </c>
      <c r="F571" s="67">
        <v>56.2</v>
      </c>
      <c r="G571" s="98">
        <v>56.2</v>
      </c>
      <c r="H571" s="67">
        <f t="shared" si="30"/>
        <v>100</v>
      </c>
    </row>
    <row r="572" spans="1:8" ht="27" customHeight="1">
      <c r="A572" s="19" t="s">
        <v>498</v>
      </c>
      <c r="B572" s="20"/>
      <c r="C572" s="21"/>
      <c r="D572" s="22" t="s">
        <v>499</v>
      </c>
      <c r="E572" s="23"/>
      <c r="F572" s="67">
        <f>F573+F577</f>
        <v>494938.3</v>
      </c>
      <c r="G572" s="98">
        <f>G573+G577</f>
        <v>263656.4</v>
      </c>
      <c r="H572" s="67">
        <f t="shared" si="30"/>
        <v>53.27055917879058</v>
      </c>
    </row>
    <row r="573" spans="1:8" ht="27.75" customHeight="1">
      <c r="A573" s="19" t="s">
        <v>448</v>
      </c>
      <c r="B573" s="20"/>
      <c r="C573" s="21"/>
      <c r="D573" s="22" t="s">
        <v>500</v>
      </c>
      <c r="E573" s="23"/>
      <c r="F573" s="67">
        <f aca="true" t="shared" si="31" ref="F573:G575">F574</f>
        <v>93042.3</v>
      </c>
      <c r="G573" s="98">
        <f t="shared" si="31"/>
        <v>93042.3</v>
      </c>
      <c r="H573" s="67">
        <f t="shared" si="30"/>
        <v>100</v>
      </c>
    </row>
    <row r="574" spans="1:8" ht="38.25" customHeight="1">
      <c r="A574" s="19" t="s">
        <v>501</v>
      </c>
      <c r="B574" s="20"/>
      <c r="C574" s="21"/>
      <c r="D574" s="22" t="s">
        <v>502</v>
      </c>
      <c r="E574" s="23"/>
      <c r="F574" s="67">
        <f t="shared" si="31"/>
        <v>93042.3</v>
      </c>
      <c r="G574" s="98">
        <f t="shared" si="31"/>
        <v>93042.3</v>
      </c>
      <c r="H574" s="67">
        <f t="shared" si="30"/>
        <v>100</v>
      </c>
    </row>
    <row r="575" spans="1:8" ht="17.25" customHeight="1">
      <c r="A575" s="19" t="s">
        <v>179</v>
      </c>
      <c r="B575" s="20"/>
      <c r="C575" s="21"/>
      <c r="D575" s="22" t="s">
        <v>503</v>
      </c>
      <c r="E575" s="23"/>
      <c r="F575" s="67">
        <f t="shared" si="31"/>
        <v>93042.3</v>
      </c>
      <c r="G575" s="98">
        <f t="shared" si="31"/>
        <v>93042.3</v>
      </c>
      <c r="H575" s="67">
        <f t="shared" si="30"/>
        <v>100</v>
      </c>
    </row>
    <row r="576" spans="1:8" ht="15.75" customHeight="1">
      <c r="A576" s="19" t="s">
        <v>426</v>
      </c>
      <c r="B576" s="20"/>
      <c r="C576" s="21"/>
      <c r="D576" s="22"/>
      <c r="E576" s="23" t="s">
        <v>410</v>
      </c>
      <c r="F576" s="67">
        <v>93042.3</v>
      </c>
      <c r="G576" s="98">
        <v>93042.3</v>
      </c>
      <c r="H576" s="67">
        <f t="shared" si="30"/>
        <v>100</v>
      </c>
    </row>
    <row r="577" spans="1:8" ht="15.75" customHeight="1">
      <c r="A577" s="19" t="s">
        <v>313</v>
      </c>
      <c r="B577" s="20"/>
      <c r="C577" s="21"/>
      <c r="D577" s="22" t="s">
        <v>327</v>
      </c>
      <c r="E577" s="23"/>
      <c r="F577" s="67">
        <f>F578+F581</f>
        <v>401896</v>
      </c>
      <c r="G577" s="98">
        <f>G578+G581</f>
        <v>170614.1</v>
      </c>
      <c r="H577" s="67">
        <f t="shared" si="30"/>
        <v>42.452301092820036</v>
      </c>
    </row>
    <row r="578" spans="1:8" ht="17.25" customHeight="1">
      <c r="A578" s="19" t="s">
        <v>314</v>
      </c>
      <c r="B578" s="20"/>
      <c r="C578" s="21"/>
      <c r="D578" s="22" t="s">
        <v>328</v>
      </c>
      <c r="E578" s="23"/>
      <c r="F578" s="67">
        <f>F579</f>
        <v>20296</v>
      </c>
      <c r="G578" s="98">
        <f>G579</f>
        <v>16051.9</v>
      </c>
      <c r="H578" s="67">
        <f t="shared" si="30"/>
        <v>79.08898305084746</v>
      </c>
    </row>
    <row r="579" spans="1:8" ht="45.75" customHeight="1">
      <c r="A579" s="19" t="s">
        <v>451</v>
      </c>
      <c r="B579" s="31"/>
      <c r="C579" s="28"/>
      <c r="D579" s="25" t="s">
        <v>452</v>
      </c>
      <c r="E579" s="23"/>
      <c r="F579" s="67">
        <f>F580</f>
        <v>20296</v>
      </c>
      <c r="G579" s="98">
        <f>G580</f>
        <v>16051.9</v>
      </c>
      <c r="H579" s="67">
        <f t="shared" si="30"/>
        <v>79.08898305084746</v>
      </c>
    </row>
    <row r="580" spans="1:8" ht="24.75" customHeight="1">
      <c r="A580" s="19" t="s">
        <v>406</v>
      </c>
      <c r="B580" s="20"/>
      <c r="C580" s="21"/>
      <c r="D580" s="22"/>
      <c r="E580" s="23" t="s">
        <v>414</v>
      </c>
      <c r="F580" s="67">
        <v>20296</v>
      </c>
      <c r="G580" s="98">
        <v>16051.9</v>
      </c>
      <c r="H580" s="67">
        <f t="shared" si="30"/>
        <v>79.08898305084746</v>
      </c>
    </row>
    <row r="581" spans="1:8" ht="38.25" customHeight="1">
      <c r="A581" s="19" t="s">
        <v>326</v>
      </c>
      <c r="B581" s="20"/>
      <c r="C581" s="21"/>
      <c r="D581" s="22" t="s">
        <v>329</v>
      </c>
      <c r="E581" s="23"/>
      <c r="F581" s="67">
        <f>F582</f>
        <v>381600</v>
      </c>
      <c r="G581" s="98">
        <f>G582</f>
        <v>154562.2</v>
      </c>
      <c r="H581" s="67">
        <f t="shared" si="30"/>
        <v>40.5037211740042</v>
      </c>
    </row>
    <row r="582" spans="1:8" ht="25.5" customHeight="1">
      <c r="A582" s="19" t="s">
        <v>406</v>
      </c>
      <c r="B582" s="20"/>
      <c r="C582" s="21"/>
      <c r="D582" s="22"/>
      <c r="E582" s="23" t="s">
        <v>414</v>
      </c>
      <c r="F582" s="67">
        <v>381600</v>
      </c>
      <c r="G582" s="98">
        <v>154562.2</v>
      </c>
      <c r="H582" s="67">
        <f t="shared" si="30"/>
        <v>40.5037211740042</v>
      </c>
    </row>
    <row r="583" spans="1:8" ht="27" customHeight="1">
      <c r="A583" s="19" t="s">
        <v>441</v>
      </c>
      <c r="B583" s="20"/>
      <c r="C583" s="21"/>
      <c r="D583" s="22" t="s">
        <v>639</v>
      </c>
      <c r="E583" s="23"/>
      <c r="F583" s="67">
        <f>F584+F636</f>
        <v>1203746.9000000001</v>
      </c>
      <c r="G583" s="98">
        <f>G584+G636</f>
        <v>1190934.9000000001</v>
      </c>
      <c r="H583" s="67">
        <f t="shared" si="30"/>
        <v>98.93565665672742</v>
      </c>
    </row>
    <row r="584" spans="1:8" ht="15" customHeight="1">
      <c r="A584" s="19" t="s">
        <v>397</v>
      </c>
      <c r="B584" s="20"/>
      <c r="C584" s="21"/>
      <c r="D584" s="22" t="s">
        <v>798</v>
      </c>
      <c r="E584" s="23"/>
      <c r="F584" s="67">
        <f>F585+F606+F609+F620+F627+F630</f>
        <v>1135259.7000000002</v>
      </c>
      <c r="G584" s="98">
        <f>G585+G606+G609+G620+G627+G630</f>
        <v>1125024.5000000002</v>
      </c>
      <c r="H584" s="67">
        <f t="shared" si="30"/>
        <v>99.09842655385371</v>
      </c>
    </row>
    <row r="585" spans="1:8" ht="32.25" customHeight="1">
      <c r="A585" s="19" t="s">
        <v>799</v>
      </c>
      <c r="B585" s="20"/>
      <c r="C585" s="21"/>
      <c r="D585" s="22" t="s">
        <v>800</v>
      </c>
      <c r="E585" s="23"/>
      <c r="F585" s="67">
        <f>F586+F595+F598+F600+F589+F592+F603</f>
        <v>1065406.1</v>
      </c>
      <c r="G585" s="98">
        <f>G586+G595+G598+G600+G589+G592+G603</f>
        <v>1065298.6</v>
      </c>
      <c r="H585" s="67">
        <f t="shared" si="30"/>
        <v>99.989909950769</v>
      </c>
    </row>
    <row r="586" spans="1:8" ht="15" customHeight="1">
      <c r="A586" s="19" t="s">
        <v>179</v>
      </c>
      <c r="B586" s="20"/>
      <c r="C586" s="21"/>
      <c r="D586" s="22" t="s">
        <v>802</v>
      </c>
      <c r="E586" s="23"/>
      <c r="F586" s="67">
        <f>F587+F588</f>
        <v>135082.6</v>
      </c>
      <c r="G586" s="98">
        <f>G587+G588</f>
        <v>135082.6</v>
      </c>
      <c r="H586" s="67">
        <f aca="true" t="shared" si="32" ref="H586:H649">G586/F586*100</f>
        <v>100</v>
      </c>
    </row>
    <row r="587" spans="1:8" ht="21" customHeight="1">
      <c r="A587" s="19" t="s">
        <v>408</v>
      </c>
      <c r="B587" s="20"/>
      <c r="C587" s="21"/>
      <c r="D587" s="22"/>
      <c r="E587" s="23">
        <v>610</v>
      </c>
      <c r="F587" s="67">
        <v>131725.1</v>
      </c>
      <c r="G587" s="98">
        <v>131725.1</v>
      </c>
      <c r="H587" s="67">
        <f t="shared" si="32"/>
        <v>100</v>
      </c>
    </row>
    <row r="588" spans="1:8" ht="15" customHeight="1">
      <c r="A588" s="19" t="s">
        <v>409</v>
      </c>
      <c r="B588" s="20"/>
      <c r="C588" s="21"/>
      <c r="D588" s="22"/>
      <c r="E588" s="23">
        <v>620</v>
      </c>
      <c r="F588" s="67">
        <v>3357.5</v>
      </c>
      <c r="G588" s="98">
        <v>3357.5</v>
      </c>
      <c r="H588" s="67">
        <f t="shared" si="32"/>
        <v>100</v>
      </c>
    </row>
    <row r="589" spans="1:8" ht="43.5" customHeight="1">
      <c r="A589" s="19" t="s">
        <v>4</v>
      </c>
      <c r="B589" s="20"/>
      <c r="C589" s="21"/>
      <c r="D589" s="22" t="s">
        <v>5</v>
      </c>
      <c r="E589" s="23"/>
      <c r="F589" s="67">
        <f>F590+F591</f>
        <v>343.5</v>
      </c>
      <c r="G589" s="98">
        <f>G590+G591</f>
        <v>343.5</v>
      </c>
      <c r="H589" s="67">
        <f t="shared" si="32"/>
        <v>100</v>
      </c>
    </row>
    <row r="590" spans="1:8" ht="15" customHeight="1">
      <c r="A590" s="19" t="s">
        <v>408</v>
      </c>
      <c r="B590" s="20"/>
      <c r="C590" s="21"/>
      <c r="D590" s="22"/>
      <c r="E590" s="23">
        <v>610</v>
      </c>
      <c r="F590" s="67">
        <v>331</v>
      </c>
      <c r="G590" s="98">
        <v>331</v>
      </c>
      <c r="H590" s="67">
        <f t="shared" si="32"/>
        <v>100</v>
      </c>
    </row>
    <row r="591" spans="1:8" ht="15" customHeight="1">
      <c r="A591" s="19" t="s">
        <v>409</v>
      </c>
      <c r="B591" s="20"/>
      <c r="C591" s="21"/>
      <c r="D591" s="22"/>
      <c r="E591" s="23">
        <v>620</v>
      </c>
      <c r="F591" s="67">
        <v>12.5</v>
      </c>
      <c r="G591" s="98">
        <v>12.5</v>
      </c>
      <c r="H591" s="67">
        <f t="shared" si="32"/>
        <v>100</v>
      </c>
    </row>
    <row r="592" spans="1:8" ht="34.5" customHeight="1">
      <c r="A592" s="24" t="s">
        <v>571</v>
      </c>
      <c r="B592" s="20"/>
      <c r="C592" s="21"/>
      <c r="D592" s="25" t="s">
        <v>572</v>
      </c>
      <c r="E592" s="23"/>
      <c r="F592" s="67">
        <f>F593+F594</f>
        <v>343.5</v>
      </c>
      <c r="G592" s="98">
        <f>G593+G594</f>
        <v>343.5</v>
      </c>
      <c r="H592" s="67">
        <f t="shared" si="32"/>
        <v>100</v>
      </c>
    </row>
    <row r="593" spans="1:8" ht="15" customHeight="1">
      <c r="A593" s="19" t="s">
        <v>408</v>
      </c>
      <c r="B593" s="20"/>
      <c r="C593" s="21"/>
      <c r="D593" s="22"/>
      <c r="E593" s="23">
        <v>610</v>
      </c>
      <c r="F593" s="67">
        <v>331</v>
      </c>
      <c r="G593" s="98">
        <v>331</v>
      </c>
      <c r="H593" s="67">
        <f t="shared" si="32"/>
        <v>100</v>
      </c>
    </row>
    <row r="594" spans="1:8" ht="15" customHeight="1">
      <c r="A594" s="19" t="s">
        <v>409</v>
      </c>
      <c r="B594" s="20"/>
      <c r="C594" s="21"/>
      <c r="D594" s="22"/>
      <c r="E594" s="23">
        <v>620</v>
      </c>
      <c r="F594" s="67">
        <v>12.5</v>
      </c>
      <c r="G594" s="98">
        <v>12.5</v>
      </c>
      <c r="H594" s="67">
        <f t="shared" si="32"/>
        <v>100</v>
      </c>
    </row>
    <row r="595" spans="1:8" ht="104.25" customHeight="1">
      <c r="A595" s="24" t="s">
        <v>827</v>
      </c>
      <c r="B595" s="20"/>
      <c r="C595" s="21"/>
      <c r="D595" s="22" t="s">
        <v>828</v>
      </c>
      <c r="E595" s="23"/>
      <c r="F595" s="67">
        <f>F596+F597</f>
        <v>909301</v>
      </c>
      <c r="G595" s="98">
        <f>G596+G597</f>
        <v>909272</v>
      </c>
      <c r="H595" s="67">
        <f t="shared" si="32"/>
        <v>99.99681073703867</v>
      </c>
    </row>
    <row r="596" spans="1:8" ht="19.5" customHeight="1">
      <c r="A596" s="19" t="s">
        <v>408</v>
      </c>
      <c r="B596" s="20"/>
      <c r="C596" s="21"/>
      <c r="D596" s="22"/>
      <c r="E596" s="23">
        <v>610</v>
      </c>
      <c r="F596" s="67">
        <v>857685</v>
      </c>
      <c r="G596" s="98">
        <v>857656</v>
      </c>
      <c r="H596" s="67">
        <f t="shared" si="32"/>
        <v>99.99661880527233</v>
      </c>
    </row>
    <row r="597" spans="1:8" ht="21.75" customHeight="1">
      <c r="A597" s="19" t="s">
        <v>409</v>
      </c>
      <c r="B597" s="20"/>
      <c r="C597" s="21"/>
      <c r="D597" s="22"/>
      <c r="E597" s="23">
        <v>620</v>
      </c>
      <c r="F597" s="67">
        <v>51616</v>
      </c>
      <c r="G597" s="98">
        <v>51616</v>
      </c>
      <c r="H597" s="67">
        <f t="shared" si="32"/>
        <v>100</v>
      </c>
    </row>
    <row r="598" spans="1:8" ht="98.25" customHeight="1">
      <c r="A598" s="24" t="s">
        <v>0</v>
      </c>
      <c r="B598" s="20"/>
      <c r="C598" s="21"/>
      <c r="D598" s="22" t="s">
        <v>1</v>
      </c>
      <c r="E598" s="23"/>
      <c r="F598" s="67">
        <f>F599</f>
        <v>11434</v>
      </c>
      <c r="G598" s="98">
        <f>G599</f>
        <v>11355.5</v>
      </c>
      <c r="H598" s="67">
        <f t="shared" si="32"/>
        <v>99.31345111072241</v>
      </c>
    </row>
    <row r="599" spans="1:8" ht="29.25" customHeight="1">
      <c r="A599" s="19" t="s">
        <v>244</v>
      </c>
      <c r="B599" s="20"/>
      <c r="C599" s="21"/>
      <c r="D599" s="22"/>
      <c r="E599" s="23">
        <v>630</v>
      </c>
      <c r="F599" s="67">
        <v>11434</v>
      </c>
      <c r="G599" s="98">
        <v>11355.5</v>
      </c>
      <c r="H599" s="67">
        <f t="shared" si="32"/>
        <v>99.31345111072241</v>
      </c>
    </row>
    <row r="600" spans="1:8" ht="37.5" customHeight="1">
      <c r="A600" s="19" t="s">
        <v>2</v>
      </c>
      <c r="B600" s="20"/>
      <c r="C600" s="21"/>
      <c r="D600" s="22" t="s">
        <v>3</v>
      </c>
      <c r="E600" s="23"/>
      <c r="F600" s="67">
        <f>F601+F602</f>
        <v>8558</v>
      </c>
      <c r="G600" s="98">
        <f>G601+G602</f>
        <v>8558</v>
      </c>
      <c r="H600" s="67">
        <f t="shared" si="32"/>
        <v>100</v>
      </c>
    </row>
    <row r="601" spans="1:8" ht="15" customHeight="1">
      <c r="A601" s="19" t="s">
        <v>408</v>
      </c>
      <c r="B601" s="20"/>
      <c r="C601" s="21"/>
      <c r="D601" s="22"/>
      <c r="E601" s="23">
        <v>610</v>
      </c>
      <c r="F601" s="67">
        <v>7995.5</v>
      </c>
      <c r="G601" s="98">
        <v>7995.5</v>
      </c>
      <c r="H601" s="67">
        <f t="shared" si="32"/>
        <v>100</v>
      </c>
    </row>
    <row r="602" spans="1:8" ht="15" customHeight="1">
      <c r="A602" s="19" t="s">
        <v>409</v>
      </c>
      <c r="B602" s="20"/>
      <c r="C602" s="21"/>
      <c r="D602" s="22"/>
      <c r="E602" s="23">
        <v>620</v>
      </c>
      <c r="F602" s="67">
        <v>562.5</v>
      </c>
      <c r="G602" s="98">
        <v>562.5</v>
      </c>
      <c r="H602" s="67">
        <f t="shared" si="32"/>
        <v>100</v>
      </c>
    </row>
    <row r="603" spans="1:8" ht="36" customHeight="1">
      <c r="A603" s="24" t="s">
        <v>573</v>
      </c>
      <c r="B603" s="20"/>
      <c r="C603" s="21"/>
      <c r="D603" s="25" t="s">
        <v>574</v>
      </c>
      <c r="E603" s="23"/>
      <c r="F603" s="67">
        <f>F604+F605</f>
        <v>343.5</v>
      </c>
      <c r="G603" s="98">
        <f>G604+G605</f>
        <v>343.5</v>
      </c>
      <c r="H603" s="67">
        <f t="shared" si="32"/>
        <v>100</v>
      </c>
    </row>
    <row r="604" spans="1:8" ht="15" customHeight="1">
      <c r="A604" s="19" t="s">
        <v>408</v>
      </c>
      <c r="B604" s="20"/>
      <c r="C604" s="21"/>
      <c r="D604" s="22"/>
      <c r="E604" s="23">
        <v>610</v>
      </c>
      <c r="F604" s="67">
        <v>331</v>
      </c>
      <c r="G604" s="98">
        <v>331</v>
      </c>
      <c r="H604" s="67">
        <f t="shared" si="32"/>
        <v>100</v>
      </c>
    </row>
    <row r="605" spans="1:8" ht="15" customHeight="1">
      <c r="A605" s="19" t="s">
        <v>409</v>
      </c>
      <c r="B605" s="20"/>
      <c r="C605" s="21"/>
      <c r="D605" s="22"/>
      <c r="E605" s="23">
        <v>620</v>
      </c>
      <c r="F605" s="67">
        <v>12.5</v>
      </c>
      <c r="G605" s="98">
        <v>12.5</v>
      </c>
      <c r="H605" s="67">
        <f t="shared" si="32"/>
        <v>100</v>
      </c>
    </row>
    <row r="606" spans="1:8" ht="61.5" customHeight="1">
      <c r="A606" s="24" t="s">
        <v>6</v>
      </c>
      <c r="B606" s="20"/>
      <c r="C606" s="21"/>
      <c r="D606" s="22" t="s">
        <v>7</v>
      </c>
      <c r="E606" s="23"/>
      <c r="F606" s="67">
        <f>F607</f>
        <v>1710</v>
      </c>
      <c r="G606" s="98">
        <f>G607</f>
        <v>1342.8</v>
      </c>
      <c r="H606" s="67">
        <f t="shared" si="32"/>
        <v>78.52631578947367</v>
      </c>
    </row>
    <row r="607" spans="1:8" ht="44.25" customHeight="1">
      <c r="A607" s="19" t="s">
        <v>442</v>
      </c>
      <c r="B607" s="20"/>
      <c r="C607" s="21"/>
      <c r="D607" s="22" t="s">
        <v>8</v>
      </c>
      <c r="E607" s="23"/>
      <c r="F607" s="67">
        <f>F608</f>
        <v>1710</v>
      </c>
      <c r="G607" s="98">
        <f>G608</f>
        <v>1342.8</v>
      </c>
      <c r="H607" s="67">
        <f t="shared" si="32"/>
        <v>78.52631578947367</v>
      </c>
    </row>
    <row r="608" spans="1:8" ht="15" customHeight="1">
      <c r="A608" s="19" t="s">
        <v>408</v>
      </c>
      <c r="B608" s="20"/>
      <c r="C608" s="21"/>
      <c r="D608" s="22"/>
      <c r="E608" s="23">
        <v>610</v>
      </c>
      <c r="F608" s="67">
        <v>1710</v>
      </c>
      <c r="G608" s="98">
        <v>1342.8</v>
      </c>
      <c r="H608" s="67">
        <f t="shared" si="32"/>
        <v>78.52631578947367</v>
      </c>
    </row>
    <row r="609" spans="1:8" ht="27.75" customHeight="1">
      <c r="A609" s="19" t="s">
        <v>25</v>
      </c>
      <c r="B609" s="20"/>
      <c r="C609" s="21"/>
      <c r="D609" s="22" t="s">
        <v>9</v>
      </c>
      <c r="E609" s="23"/>
      <c r="F609" s="67">
        <f>F610+F615+F612+F617</f>
        <v>10428</v>
      </c>
      <c r="G609" s="98">
        <f>G610+G615+G612+G617</f>
        <v>1100</v>
      </c>
      <c r="H609" s="67">
        <f t="shared" si="32"/>
        <v>10.548523206751055</v>
      </c>
    </row>
    <row r="610" spans="1:8" ht="46.5" customHeight="1">
      <c r="A610" s="24" t="s">
        <v>575</v>
      </c>
      <c r="B610" s="20"/>
      <c r="C610" s="21"/>
      <c r="D610" s="25" t="s">
        <v>576</v>
      </c>
      <c r="E610" s="23"/>
      <c r="F610" s="67">
        <f>F611</f>
        <v>1000</v>
      </c>
      <c r="G610" s="98">
        <f>G611</f>
        <v>1000</v>
      </c>
      <c r="H610" s="67">
        <f t="shared" si="32"/>
        <v>100</v>
      </c>
    </row>
    <row r="611" spans="1:8" ht="15" customHeight="1">
      <c r="A611" s="19" t="s">
        <v>408</v>
      </c>
      <c r="B611" s="20"/>
      <c r="C611" s="21"/>
      <c r="D611" s="22"/>
      <c r="E611" s="23">
        <v>610</v>
      </c>
      <c r="F611" s="67">
        <v>1000</v>
      </c>
      <c r="G611" s="98">
        <v>1000</v>
      </c>
      <c r="H611" s="67">
        <f t="shared" si="32"/>
        <v>100</v>
      </c>
    </row>
    <row r="612" spans="1:8" ht="24" customHeight="1">
      <c r="A612" s="19" t="s">
        <v>795</v>
      </c>
      <c r="B612" s="20"/>
      <c r="C612" s="21"/>
      <c r="D612" s="22" t="s">
        <v>796</v>
      </c>
      <c r="E612" s="23"/>
      <c r="F612" s="67">
        <f>F613+F614</f>
        <v>7462</v>
      </c>
      <c r="G612" s="98">
        <f>G613+G614</f>
        <v>0</v>
      </c>
      <c r="H612" s="67">
        <f t="shared" si="32"/>
        <v>0</v>
      </c>
    </row>
    <row r="613" spans="1:8" ht="15" customHeight="1">
      <c r="A613" s="19" t="s">
        <v>408</v>
      </c>
      <c r="B613" s="20"/>
      <c r="C613" s="21"/>
      <c r="D613" s="22"/>
      <c r="E613" s="23">
        <v>610</v>
      </c>
      <c r="F613" s="67">
        <v>6604.3</v>
      </c>
      <c r="G613" s="98">
        <v>0</v>
      </c>
      <c r="H613" s="67">
        <f t="shared" si="32"/>
        <v>0</v>
      </c>
    </row>
    <row r="614" spans="1:8" ht="15" customHeight="1">
      <c r="A614" s="19" t="s">
        <v>409</v>
      </c>
      <c r="B614" s="20"/>
      <c r="C614" s="21"/>
      <c r="D614" s="22"/>
      <c r="E614" s="23">
        <v>620</v>
      </c>
      <c r="F614" s="67">
        <v>857.7</v>
      </c>
      <c r="G614" s="98">
        <v>0</v>
      </c>
      <c r="H614" s="67">
        <f t="shared" si="32"/>
        <v>0</v>
      </c>
    </row>
    <row r="615" spans="1:8" ht="45.75" customHeight="1">
      <c r="A615" s="24" t="s">
        <v>577</v>
      </c>
      <c r="B615" s="20"/>
      <c r="C615" s="21"/>
      <c r="D615" s="25" t="s">
        <v>578</v>
      </c>
      <c r="E615" s="23"/>
      <c r="F615" s="67">
        <f>F616</f>
        <v>100</v>
      </c>
      <c r="G615" s="98">
        <f>G616</f>
        <v>100</v>
      </c>
      <c r="H615" s="67">
        <f t="shared" si="32"/>
        <v>100</v>
      </c>
    </row>
    <row r="616" spans="1:8" ht="15" customHeight="1">
      <c r="A616" s="19" t="s">
        <v>408</v>
      </c>
      <c r="B616" s="20"/>
      <c r="C616" s="21"/>
      <c r="D616" s="22"/>
      <c r="E616" s="23">
        <v>610</v>
      </c>
      <c r="F616" s="67">
        <v>100</v>
      </c>
      <c r="G616" s="98">
        <v>100</v>
      </c>
      <c r="H616" s="67">
        <f t="shared" si="32"/>
        <v>100</v>
      </c>
    </row>
    <row r="617" spans="1:8" ht="24" customHeight="1">
      <c r="A617" s="19" t="s">
        <v>825</v>
      </c>
      <c r="B617" s="20"/>
      <c r="C617" s="21"/>
      <c r="D617" s="22" t="s">
        <v>797</v>
      </c>
      <c r="E617" s="23"/>
      <c r="F617" s="67">
        <f>F618+F619</f>
        <v>1866</v>
      </c>
      <c r="G617" s="98">
        <f>G618+G619</f>
        <v>0</v>
      </c>
      <c r="H617" s="67">
        <f t="shared" si="32"/>
        <v>0</v>
      </c>
    </row>
    <row r="618" spans="1:8" ht="15" customHeight="1">
      <c r="A618" s="19" t="s">
        <v>408</v>
      </c>
      <c r="B618" s="20"/>
      <c r="C618" s="21"/>
      <c r="D618" s="22"/>
      <c r="E618" s="23">
        <v>610</v>
      </c>
      <c r="F618" s="67">
        <v>1651.5</v>
      </c>
      <c r="G618" s="98">
        <v>0</v>
      </c>
      <c r="H618" s="67">
        <f t="shared" si="32"/>
        <v>0</v>
      </c>
    </row>
    <row r="619" spans="1:8" ht="15" customHeight="1">
      <c r="A619" s="19" t="s">
        <v>409</v>
      </c>
      <c r="B619" s="20"/>
      <c r="C619" s="21"/>
      <c r="D619" s="22"/>
      <c r="E619" s="23">
        <v>620</v>
      </c>
      <c r="F619" s="67">
        <v>214.5</v>
      </c>
      <c r="G619" s="98">
        <v>0</v>
      </c>
      <c r="H619" s="67">
        <f t="shared" si="32"/>
        <v>0</v>
      </c>
    </row>
    <row r="620" spans="1:8" ht="27" customHeight="1">
      <c r="A620" s="19" t="s">
        <v>10</v>
      </c>
      <c r="B620" s="20"/>
      <c r="C620" s="21"/>
      <c r="D620" s="22" t="s">
        <v>11</v>
      </c>
      <c r="E620" s="23"/>
      <c r="F620" s="67">
        <f>F621+F625</f>
        <v>45465</v>
      </c>
      <c r="G620" s="98">
        <f>G621+G625</f>
        <v>45432.5</v>
      </c>
      <c r="H620" s="67">
        <f t="shared" si="32"/>
        <v>99.92851644121852</v>
      </c>
    </row>
    <row r="621" spans="1:8" ht="72.75" customHeight="1">
      <c r="A621" s="24" t="s">
        <v>12</v>
      </c>
      <c r="B621" s="20"/>
      <c r="C621" s="21"/>
      <c r="D621" s="22" t="s">
        <v>13</v>
      </c>
      <c r="E621" s="23"/>
      <c r="F621" s="67">
        <f>F622+F623+F624</f>
        <v>45413</v>
      </c>
      <c r="G621" s="98">
        <f>G622+G623+G624</f>
        <v>45392.6</v>
      </c>
      <c r="H621" s="67">
        <f t="shared" si="32"/>
        <v>99.95507894215312</v>
      </c>
    </row>
    <row r="622" spans="1:8" ht="13.5" customHeight="1">
      <c r="A622" s="19" t="s">
        <v>408</v>
      </c>
      <c r="B622" s="20"/>
      <c r="C622" s="21"/>
      <c r="D622" s="22"/>
      <c r="E622" s="23">
        <v>610</v>
      </c>
      <c r="F622" s="67">
        <v>42882</v>
      </c>
      <c r="G622" s="98">
        <v>42863</v>
      </c>
      <c r="H622" s="67">
        <f t="shared" si="32"/>
        <v>99.95569236509492</v>
      </c>
    </row>
    <row r="623" spans="1:8" ht="18" customHeight="1">
      <c r="A623" s="19" t="s">
        <v>409</v>
      </c>
      <c r="B623" s="20"/>
      <c r="C623" s="21"/>
      <c r="D623" s="22"/>
      <c r="E623" s="23">
        <v>620</v>
      </c>
      <c r="F623" s="67">
        <v>1496.1</v>
      </c>
      <c r="G623" s="98">
        <v>1496.1</v>
      </c>
      <c r="H623" s="67">
        <f t="shared" si="32"/>
        <v>100</v>
      </c>
    </row>
    <row r="624" spans="1:8" ht="26.25" customHeight="1">
      <c r="A624" s="19" t="s">
        <v>244</v>
      </c>
      <c r="B624" s="20"/>
      <c r="C624" s="21"/>
      <c r="D624" s="22"/>
      <c r="E624" s="23">
        <v>630</v>
      </c>
      <c r="F624" s="67">
        <v>1034.9</v>
      </c>
      <c r="G624" s="98">
        <v>1033.5</v>
      </c>
      <c r="H624" s="67">
        <f t="shared" si="32"/>
        <v>99.86472122910425</v>
      </c>
    </row>
    <row r="625" spans="1:8" ht="45" customHeight="1">
      <c r="A625" s="19" t="s">
        <v>14</v>
      </c>
      <c r="B625" s="20"/>
      <c r="C625" s="21"/>
      <c r="D625" s="22" t="s">
        <v>15</v>
      </c>
      <c r="E625" s="23"/>
      <c r="F625" s="67">
        <f>F626</f>
        <v>52</v>
      </c>
      <c r="G625" s="98">
        <f>G626</f>
        <v>39.9</v>
      </c>
      <c r="H625" s="67">
        <f t="shared" si="32"/>
        <v>76.73076923076923</v>
      </c>
    </row>
    <row r="626" spans="1:8" ht="20.25" customHeight="1">
      <c r="A626" s="19" t="s">
        <v>408</v>
      </c>
      <c r="B626" s="20"/>
      <c r="C626" s="21"/>
      <c r="D626" s="22"/>
      <c r="E626" s="23">
        <v>610</v>
      </c>
      <c r="F626" s="67">
        <v>52</v>
      </c>
      <c r="G626" s="98">
        <v>39.9</v>
      </c>
      <c r="H626" s="67">
        <f t="shared" si="32"/>
        <v>76.73076923076923</v>
      </c>
    </row>
    <row r="627" spans="1:8" ht="30.75" customHeight="1">
      <c r="A627" s="19" t="s">
        <v>16</v>
      </c>
      <c r="B627" s="20"/>
      <c r="C627" s="21"/>
      <c r="D627" s="22" t="s">
        <v>17</v>
      </c>
      <c r="E627" s="23"/>
      <c r="F627" s="67">
        <f>F628</f>
        <v>286</v>
      </c>
      <c r="G627" s="98">
        <f>G628</f>
        <v>286</v>
      </c>
      <c r="H627" s="67">
        <f t="shared" si="32"/>
        <v>100</v>
      </c>
    </row>
    <row r="628" spans="1:8" ht="48.75" customHeight="1">
      <c r="A628" s="24" t="s">
        <v>462</v>
      </c>
      <c r="B628" s="20"/>
      <c r="C628" s="21"/>
      <c r="D628" s="22" t="s">
        <v>18</v>
      </c>
      <c r="E628" s="23"/>
      <c r="F628" s="67">
        <f>F629</f>
        <v>286</v>
      </c>
      <c r="G628" s="98">
        <f>G629</f>
        <v>286</v>
      </c>
      <c r="H628" s="67">
        <f t="shared" si="32"/>
        <v>100</v>
      </c>
    </row>
    <row r="629" spans="1:8" ht="18" customHeight="1">
      <c r="A629" s="19" t="s">
        <v>408</v>
      </c>
      <c r="B629" s="20"/>
      <c r="C629" s="21"/>
      <c r="D629" s="22"/>
      <c r="E629" s="23">
        <v>610</v>
      </c>
      <c r="F629" s="67">
        <v>286</v>
      </c>
      <c r="G629" s="98">
        <v>286</v>
      </c>
      <c r="H629" s="67">
        <f t="shared" si="32"/>
        <v>100</v>
      </c>
    </row>
    <row r="630" spans="1:8" ht="27" customHeight="1">
      <c r="A630" s="19" t="s">
        <v>19</v>
      </c>
      <c r="B630" s="20"/>
      <c r="C630" s="21"/>
      <c r="D630" s="22" t="s">
        <v>20</v>
      </c>
      <c r="E630" s="23"/>
      <c r="F630" s="67">
        <f>F631+F634</f>
        <v>11964.6</v>
      </c>
      <c r="G630" s="98">
        <f>G631+G634</f>
        <v>11564.6</v>
      </c>
      <c r="H630" s="67">
        <f t="shared" si="32"/>
        <v>96.65680423917222</v>
      </c>
    </row>
    <row r="631" spans="1:8" ht="15" customHeight="1">
      <c r="A631" s="19" t="s">
        <v>179</v>
      </c>
      <c r="B631" s="20"/>
      <c r="C631" s="21"/>
      <c r="D631" s="22" t="s">
        <v>21</v>
      </c>
      <c r="E631" s="23"/>
      <c r="F631" s="67">
        <f>F632+F633</f>
        <v>11864.6</v>
      </c>
      <c r="G631" s="98">
        <f>G632+G633</f>
        <v>11470</v>
      </c>
      <c r="H631" s="67">
        <f t="shared" si="32"/>
        <v>96.6741398782934</v>
      </c>
    </row>
    <row r="632" spans="1:8" ht="15" customHeight="1">
      <c r="A632" s="19" t="s">
        <v>408</v>
      </c>
      <c r="B632" s="20"/>
      <c r="C632" s="21"/>
      <c r="D632" s="22"/>
      <c r="E632" s="23">
        <v>610</v>
      </c>
      <c r="F632" s="67">
        <v>10980</v>
      </c>
      <c r="G632" s="98">
        <v>10788.8</v>
      </c>
      <c r="H632" s="67">
        <f t="shared" si="32"/>
        <v>98.25865209471766</v>
      </c>
    </row>
    <row r="633" spans="1:8" ht="15" customHeight="1">
      <c r="A633" s="19" t="s">
        <v>409</v>
      </c>
      <c r="B633" s="20"/>
      <c r="C633" s="21"/>
      <c r="D633" s="22"/>
      <c r="E633" s="23">
        <v>620</v>
      </c>
      <c r="F633" s="67">
        <v>884.6</v>
      </c>
      <c r="G633" s="98">
        <v>681.2</v>
      </c>
      <c r="H633" s="67">
        <f t="shared" si="32"/>
        <v>77.00655663576758</v>
      </c>
    </row>
    <row r="634" spans="1:8" ht="21.75" customHeight="1">
      <c r="A634" s="19" t="s">
        <v>315</v>
      </c>
      <c r="B634" s="20"/>
      <c r="C634" s="21"/>
      <c r="D634" s="22" t="s">
        <v>316</v>
      </c>
      <c r="E634" s="23"/>
      <c r="F634" s="67">
        <f>F635</f>
        <v>100</v>
      </c>
      <c r="G634" s="98">
        <f>G635</f>
        <v>94.6</v>
      </c>
      <c r="H634" s="67">
        <f t="shared" si="32"/>
        <v>94.6</v>
      </c>
    </row>
    <row r="635" spans="1:8" ht="21.75" customHeight="1">
      <c r="A635" s="19" t="s">
        <v>406</v>
      </c>
      <c r="B635" s="20"/>
      <c r="C635" s="21"/>
      <c r="D635" s="22"/>
      <c r="E635" s="23">
        <v>240</v>
      </c>
      <c r="F635" s="67">
        <v>100</v>
      </c>
      <c r="G635" s="98">
        <v>94.6</v>
      </c>
      <c r="H635" s="67">
        <f t="shared" si="32"/>
        <v>94.6</v>
      </c>
    </row>
    <row r="636" spans="1:8" ht="27" customHeight="1">
      <c r="A636" s="19" t="s">
        <v>398</v>
      </c>
      <c r="B636" s="20"/>
      <c r="C636" s="21"/>
      <c r="D636" s="22" t="s">
        <v>22</v>
      </c>
      <c r="E636" s="23"/>
      <c r="F636" s="67">
        <f>F637+F647</f>
        <v>68487.2</v>
      </c>
      <c r="G636" s="98">
        <f>G637+G647</f>
        <v>65910.4</v>
      </c>
      <c r="H636" s="67">
        <f t="shared" si="32"/>
        <v>96.23754511791984</v>
      </c>
    </row>
    <row r="637" spans="1:8" ht="27.75" customHeight="1">
      <c r="A637" s="19" t="s">
        <v>26</v>
      </c>
      <c r="B637" s="20"/>
      <c r="C637" s="21"/>
      <c r="D637" s="22" t="s">
        <v>23</v>
      </c>
      <c r="E637" s="23"/>
      <c r="F637" s="67">
        <f>F638+F641+F644</f>
        <v>65489.399999999994</v>
      </c>
      <c r="G637" s="98">
        <f>G638+G641+G644</f>
        <v>62931.19999999999</v>
      </c>
      <c r="H637" s="67">
        <f t="shared" si="32"/>
        <v>96.09371898353015</v>
      </c>
    </row>
    <row r="638" spans="1:8" ht="15" customHeight="1">
      <c r="A638" s="19" t="s">
        <v>179</v>
      </c>
      <c r="B638" s="20"/>
      <c r="C638" s="21"/>
      <c r="D638" s="22" t="s">
        <v>24</v>
      </c>
      <c r="E638" s="23"/>
      <c r="F638" s="67">
        <f>F639+F640</f>
        <v>61652.899999999994</v>
      </c>
      <c r="G638" s="98">
        <f>G639+G640</f>
        <v>61652.899999999994</v>
      </c>
      <c r="H638" s="67">
        <f t="shared" si="32"/>
        <v>100</v>
      </c>
    </row>
    <row r="639" spans="1:8" ht="15" customHeight="1">
      <c r="A639" s="19" t="s">
        <v>408</v>
      </c>
      <c r="B639" s="20"/>
      <c r="C639" s="21"/>
      <c r="D639" s="22"/>
      <c r="E639" s="23">
        <v>610</v>
      </c>
      <c r="F639" s="67">
        <v>49565.2</v>
      </c>
      <c r="G639" s="98">
        <v>49565.2</v>
      </c>
      <c r="H639" s="67">
        <f t="shared" si="32"/>
        <v>100</v>
      </c>
    </row>
    <row r="640" spans="1:8" ht="15" customHeight="1">
      <c r="A640" s="19" t="s">
        <v>409</v>
      </c>
      <c r="B640" s="20"/>
      <c r="C640" s="21"/>
      <c r="D640" s="36"/>
      <c r="E640" s="37">
        <v>620</v>
      </c>
      <c r="F640" s="67">
        <v>12087.7</v>
      </c>
      <c r="G640" s="98">
        <v>12087.7</v>
      </c>
      <c r="H640" s="67">
        <f t="shared" si="32"/>
        <v>100</v>
      </c>
    </row>
    <row r="641" spans="1:8" ht="33.75" customHeight="1">
      <c r="A641" s="19" t="s">
        <v>770</v>
      </c>
      <c r="B641" s="20"/>
      <c r="C641" s="47"/>
      <c r="D641" s="38" t="s">
        <v>768</v>
      </c>
      <c r="E641" s="38"/>
      <c r="F641" s="67">
        <f>F642+F643</f>
        <v>3728.3</v>
      </c>
      <c r="G641" s="98">
        <f>G642+G643</f>
        <v>1189.1000000000001</v>
      </c>
      <c r="H641" s="67">
        <f t="shared" si="32"/>
        <v>31.893892658852565</v>
      </c>
    </row>
    <row r="642" spans="1:8" ht="15" customHeight="1">
      <c r="A642" s="19" t="s">
        <v>408</v>
      </c>
      <c r="B642" s="20"/>
      <c r="C642" s="47"/>
      <c r="D642" s="38"/>
      <c r="E642" s="38">
        <v>610</v>
      </c>
      <c r="F642" s="67">
        <v>3501.9</v>
      </c>
      <c r="G642" s="98">
        <v>962.7</v>
      </c>
      <c r="H642" s="67">
        <f t="shared" si="32"/>
        <v>27.49079071361261</v>
      </c>
    </row>
    <row r="643" spans="1:8" ht="15" customHeight="1">
      <c r="A643" s="19" t="s">
        <v>409</v>
      </c>
      <c r="B643" s="20"/>
      <c r="C643" s="47"/>
      <c r="D643" s="38"/>
      <c r="E643" s="38">
        <v>620</v>
      </c>
      <c r="F643" s="67">
        <v>226.4</v>
      </c>
      <c r="G643" s="98">
        <v>226.4</v>
      </c>
      <c r="H643" s="67">
        <f t="shared" si="32"/>
        <v>100</v>
      </c>
    </row>
    <row r="644" spans="1:8" ht="45" customHeight="1">
      <c r="A644" s="19" t="s">
        <v>771</v>
      </c>
      <c r="B644" s="20"/>
      <c r="C644" s="47"/>
      <c r="D644" s="38" t="s">
        <v>769</v>
      </c>
      <c r="E644" s="38"/>
      <c r="F644" s="67">
        <f>F645+F646</f>
        <v>108.2</v>
      </c>
      <c r="G644" s="98">
        <f>G645+G646</f>
        <v>89.2</v>
      </c>
      <c r="H644" s="67">
        <f t="shared" si="32"/>
        <v>82.43992606284658</v>
      </c>
    </row>
    <row r="645" spans="1:8" ht="15" customHeight="1">
      <c r="A645" s="19" t="s">
        <v>408</v>
      </c>
      <c r="B645" s="20"/>
      <c r="C645" s="47"/>
      <c r="D645" s="38"/>
      <c r="E645" s="38">
        <v>610</v>
      </c>
      <c r="F645" s="67">
        <v>91.2</v>
      </c>
      <c r="G645" s="98">
        <v>72.2</v>
      </c>
      <c r="H645" s="67">
        <f t="shared" si="32"/>
        <v>79.16666666666666</v>
      </c>
    </row>
    <row r="646" spans="1:8" ht="15" customHeight="1">
      <c r="A646" s="19" t="s">
        <v>409</v>
      </c>
      <c r="B646" s="20"/>
      <c r="C646" s="47"/>
      <c r="D646" s="38"/>
      <c r="E646" s="38">
        <v>620</v>
      </c>
      <c r="F646" s="67">
        <v>17</v>
      </c>
      <c r="G646" s="98">
        <v>17</v>
      </c>
      <c r="H646" s="67">
        <f t="shared" si="32"/>
        <v>100</v>
      </c>
    </row>
    <row r="647" spans="1:8" ht="30" customHeight="1">
      <c r="A647" s="24" t="s">
        <v>672</v>
      </c>
      <c r="B647" s="38"/>
      <c r="C647" s="28"/>
      <c r="D647" s="78" t="s">
        <v>673</v>
      </c>
      <c r="E647" s="27"/>
      <c r="F647" s="67">
        <f>F648+F650+F652</f>
        <v>2997.8</v>
      </c>
      <c r="G647" s="98">
        <f>G648+G650+G652</f>
        <v>2979.2</v>
      </c>
      <c r="H647" s="67">
        <f t="shared" si="32"/>
        <v>99.37954499966641</v>
      </c>
    </row>
    <row r="648" spans="1:8" ht="15" customHeight="1">
      <c r="A648" s="24" t="s">
        <v>179</v>
      </c>
      <c r="B648" s="79"/>
      <c r="C648" s="28"/>
      <c r="D648" s="25" t="s">
        <v>674</v>
      </c>
      <c r="E648" s="38"/>
      <c r="F648" s="67">
        <f>F649</f>
        <v>2117.8</v>
      </c>
      <c r="G648" s="98">
        <f>G649</f>
        <v>2099.2</v>
      </c>
      <c r="H648" s="67">
        <f t="shared" si="32"/>
        <v>99.12173009727073</v>
      </c>
    </row>
    <row r="649" spans="1:8" ht="27.75" customHeight="1">
      <c r="A649" s="24" t="s">
        <v>408</v>
      </c>
      <c r="B649" s="79"/>
      <c r="C649" s="28"/>
      <c r="D649" s="80"/>
      <c r="E649" s="81">
        <v>610</v>
      </c>
      <c r="F649" s="89">
        <v>2117.8</v>
      </c>
      <c r="G649" s="99">
        <v>2099.2</v>
      </c>
      <c r="H649" s="67">
        <f t="shared" si="32"/>
        <v>99.12173009727073</v>
      </c>
    </row>
    <row r="650" spans="1:8" ht="42.75" customHeight="1">
      <c r="A650" s="24" t="s">
        <v>67</v>
      </c>
      <c r="B650" s="79"/>
      <c r="C650" s="82"/>
      <c r="D650" s="80" t="s">
        <v>70</v>
      </c>
      <c r="E650" s="81"/>
      <c r="F650" s="89">
        <f>F651</f>
        <v>800</v>
      </c>
      <c r="G650" s="99">
        <f>G651</f>
        <v>800</v>
      </c>
      <c r="H650" s="67">
        <f aca="true" t="shared" si="33" ref="H650:H713">G650/F650*100</f>
        <v>100</v>
      </c>
    </row>
    <row r="651" spans="1:8" ht="14.25" customHeight="1">
      <c r="A651" s="19" t="s">
        <v>409</v>
      </c>
      <c r="B651" s="79"/>
      <c r="C651" s="82"/>
      <c r="D651" s="80"/>
      <c r="E651" s="81">
        <v>620</v>
      </c>
      <c r="F651" s="89">
        <v>800</v>
      </c>
      <c r="G651" s="99">
        <v>800</v>
      </c>
      <c r="H651" s="67">
        <f t="shared" si="33"/>
        <v>100</v>
      </c>
    </row>
    <row r="652" spans="1:8" ht="42.75" customHeight="1">
      <c r="A652" s="24" t="s">
        <v>68</v>
      </c>
      <c r="B652" s="79"/>
      <c r="C652" s="82"/>
      <c r="D652" s="80" t="s">
        <v>69</v>
      </c>
      <c r="E652" s="81"/>
      <c r="F652" s="89">
        <f>F653</f>
        <v>80</v>
      </c>
      <c r="G652" s="99">
        <f>G653</f>
        <v>80</v>
      </c>
      <c r="H652" s="67">
        <f t="shared" si="33"/>
        <v>100</v>
      </c>
    </row>
    <row r="653" spans="1:8" ht="12.75" customHeight="1">
      <c r="A653" s="19" t="s">
        <v>409</v>
      </c>
      <c r="B653" s="79"/>
      <c r="C653" s="82"/>
      <c r="D653" s="80"/>
      <c r="E653" s="81">
        <v>620</v>
      </c>
      <c r="F653" s="89">
        <v>80</v>
      </c>
      <c r="G653" s="99">
        <v>80</v>
      </c>
      <c r="H653" s="67">
        <f t="shared" si="33"/>
        <v>100</v>
      </c>
    </row>
    <row r="654" spans="1:8" ht="27.75" customHeight="1">
      <c r="A654" s="19" t="s">
        <v>238</v>
      </c>
      <c r="B654" s="79"/>
      <c r="C654" s="82"/>
      <c r="D654" s="22" t="s">
        <v>144</v>
      </c>
      <c r="E654" s="38"/>
      <c r="F654" s="67">
        <f>F655</f>
        <v>2400</v>
      </c>
      <c r="G654" s="98">
        <f>G655</f>
        <v>2400</v>
      </c>
      <c r="H654" s="67">
        <f t="shared" si="33"/>
        <v>100</v>
      </c>
    </row>
    <row r="655" spans="1:8" ht="27.75" customHeight="1">
      <c r="A655" s="19" t="s">
        <v>781</v>
      </c>
      <c r="B655" s="79"/>
      <c r="C655" s="82"/>
      <c r="D655" s="22" t="s">
        <v>372</v>
      </c>
      <c r="E655" s="38"/>
      <c r="F655" s="67">
        <f>F656</f>
        <v>2400</v>
      </c>
      <c r="G655" s="98">
        <f>G656</f>
        <v>2400</v>
      </c>
      <c r="H655" s="67">
        <f t="shared" si="33"/>
        <v>100</v>
      </c>
    </row>
    <row r="656" spans="1:8" ht="27.75" customHeight="1">
      <c r="A656" s="19" t="s">
        <v>408</v>
      </c>
      <c r="B656" s="79"/>
      <c r="C656" s="82"/>
      <c r="D656" s="83"/>
      <c r="E656" s="38">
        <v>610</v>
      </c>
      <c r="F656" s="67">
        <v>2400</v>
      </c>
      <c r="G656" s="98">
        <v>2400</v>
      </c>
      <c r="H656" s="67">
        <f t="shared" si="33"/>
        <v>100</v>
      </c>
    </row>
    <row r="657" spans="1:8" ht="21" customHeight="1">
      <c r="A657" s="19" t="s">
        <v>27</v>
      </c>
      <c r="B657" s="20" t="s">
        <v>214</v>
      </c>
      <c r="C657" s="21" t="s">
        <v>215</v>
      </c>
      <c r="D657" s="39"/>
      <c r="E657" s="40"/>
      <c r="F657" s="90">
        <f>F658</f>
        <v>275</v>
      </c>
      <c r="G657" s="100">
        <f>G658</f>
        <v>275</v>
      </c>
      <c r="H657" s="67">
        <f t="shared" si="33"/>
        <v>100</v>
      </c>
    </row>
    <row r="658" spans="1:8" ht="22.5" customHeight="1">
      <c r="A658" s="19" t="s">
        <v>441</v>
      </c>
      <c r="B658" s="20"/>
      <c r="C658" s="21"/>
      <c r="D658" s="22" t="s">
        <v>639</v>
      </c>
      <c r="E658" s="23"/>
      <c r="F658" s="67">
        <f>F659+F663+F667</f>
        <v>275</v>
      </c>
      <c r="G658" s="98">
        <f>G659+G663+G667</f>
        <v>275</v>
      </c>
      <c r="H658" s="67">
        <f t="shared" si="33"/>
        <v>100</v>
      </c>
    </row>
    <row r="659" spans="1:8" ht="22.5" customHeight="1">
      <c r="A659" s="19" t="s">
        <v>396</v>
      </c>
      <c r="B659" s="20"/>
      <c r="C659" s="21"/>
      <c r="D659" s="22" t="s">
        <v>640</v>
      </c>
      <c r="E659" s="23"/>
      <c r="F659" s="67">
        <f aca="true" t="shared" si="34" ref="F659:G661">F660</f>
        <v>100</v>
      </c>
      <c r="G659" s="98">
        <f t="shared" si="34"/>
        <v>100</v>
      </c>
      <c r="H659" s="67">
        <f t="shared" si="33"/>
        <v>100</v>
      </c>
    </row>
    <row r="660" spans="1:8" ht="22.5" customHeight="1">
      <c r="A660" s="19" t="s">
        <v>732</v>
      </c>
      <c r="B660" s="20"/>
      <c r="C660" s="21"/>
      <c r="D660" s="22" t="s">
        <v>733</v>
      </c>
      <c r="E660" s="23"/>
      <c r="F660" s="67">
        <f t="shared" si="34"/>
        <v>100</v>
      </c>
      <c r="G660" s="98">
        <f t="shared" si="34"/>
        <v>100</v>
      </c>
      <c r="H660" s="67">
        <f t="shared" si="33"/>
        <v>100</v>
      </c>
    </row>
    <row r="661" spans="1:8" ht="16.5" customHeight="1">
      <c r="A661" s="19" t="s">
        <v>245</v>
      </c>
      <c r="B661" s="20"/>
      <c r="C661" s="21"/>
      <c r="D661" s="22" t="s">
        <v>28</v>
      </c>
      <c r="E661" s="23"/>
      <c r="F661" s="67">
        <f t="shared" si="34"/>
        <v>100</v>
      </c>
      <c r="G661" s="98">
        <f t="shared" si="34"/>
        <v>100</v>
      </c>
      <c r="H661" s="67">
        <f t="shared" si="33"/>
        <v>100</v>
      </c>
    </row>
    <row r="662" spans="1:8" ht="22.5" customHeight="1">
      <c r="A662" s="19" t="s">
        <v>408</v>
      </c>
      <c r="B662" s="20"/>
      <c r="C662" s="21"/>
      <c r="D662" s="22"/>
      <c r="E662" s="23">
        <v>610</v>
      </c>
      <c r="F662" s="67">
        <v>100</v>
      </c>
      <c r="G662" s="98">
        <v>100</v>
      </c>
      <c r="H662" s="67">
        <f t="shared" si="33"/>
        <v>100</v>
      </c>
    </row>
    <row r="663" spans="1:8" ht="17.25" customHeight="1">
      <c r="A663" s="19" t="s">
        <v>397</v>
      </c>
      <c r="B663" s="20"/>
      <c r="C663" s="21"/>
      <c r="D663" s="22" t="s">
        <v>798</v>
      </c>
      <c r="E663" s="23"/>
      <c r="F663" s="67">
        <f aca="true" t="shared" si="35" ref="F663:G665">F664</f>
        <v>150</v>
      </c>
      <c r="G663" s="98">
        <f t="shared" si="35"/>
        <v>150</v>
      </c>
      <c r="H663" s="67">
        <f t="shared" si="33"/>
        <v>100</v>
      </c>
    </row>
    <row r="664" spans="1:8" ht="39" customHeight="1">
      <c r="A664" s="19" t="s">
        <v>29</v>
      </c>
      <c r="B664" s="20"/>
      <c r="C664" s="21"/>
      <c r="D664" s="22" t="s">
        <v>30</v>
      </c>
      <c r="E664" s="23"/>
      <c r="F664" s="67">
        <f t="shared" si="35"/>
        <v>150</v>
      </c>
      <c r="G664" s="98">
        <f t="shared" si="35"/>
        <v>150</v>
      </c>
      <c r="H664" s="67">
        <f t="shared" si="33"/>
        <v>100</v>
      </c>
    </row>
    <row r="665" spans="1:8" ht="19.5" customHeight="1">
      <c r="A665" s="19" t="s">
        <v>245</v>
      </c>
      <c r="B665" s="20"/>
      <c r="C665" s="21"/>
      <c r="D665" s="22" t="s">
        <v>31</v>
      </c>
      <c r="E665" s="23"/>
      <c r="F665" s="67">
        <f t="shared" si="35"/>
        <v>150</v>
      </c>
      <c r="G665" s="98">
        <f t="shared" si="35"/>
        <v>150</v>
      </c>
      <c r="H665" s="67">
        <f t="shared" si="33"/>
        <v>100</v>
      </c>
    </row>
    <row r="666" spans="1:8" ht="26.25" customHeight="1">
      <c r="A666" s="19" t="s">
        <v>408</v>
      </c>
      <c r="B666" s="20"/>
      <c r="C666" s="21"/>
      <c r="D666" s="22"/>
      <c r="E666" s="23">
        <v>610</v>
      </c>
      <c r="F666" s="67">
        <v>150</v>
      </c>
      <c r="G666" s="98">
        <v>150</v>
      </c>
      <c r="H666" s="67">
        <f t="shared" si="33"/>
        <v>100</v>
      </c>
    </row>
    <row r="667" spans="1:8" ht="22.5" customHeight="1">
      <c r="A667" s="19" t="s">
        <v>398</v>
      </c>
      <c r="B667" s="20"/>
      <c r="C667" s="21"/>
      <c r="D667" s="22" t="s">
        <v>22</v>
      </c>
      <c r="E667" s="23"/>
      <c r="F667" s="67">
        <f aca="true" t="shared" si="36" ref="F667:G669">F668</f>
        <v>25</v>
      </c>
      <c r="G667" s="98">
        <f t="shared" si="36"/>
        <v>25</v>
      </c>
      <c r="H667" s="67">
        <f t="shared" si="33"/>
        <v>100</v>
      </c>
    </row>
    <row r="668" spans="1:8" ht="21" customHeight="1">
      <c r="A668" s="19" t="s">
        <v>32</v>
      </c>
      <c r="B668" s="20"/>
      <c r="C668" s="21"/>
      <c r="D668" s="22" t="s">
        <v>33</v>
      </c>
      <c r="E668" s="23"/>
      <c r="F668" s="67">
        <f t="shared" si="36"/>
        <v>25</v>
      </c>
      <c r="G668" s="98">
        <f t="shared" si="36"/>
        <v>25</v>
      </c>
      <c r="H668" s="67">
        <f t="shared" si="33"/>
        <v>100</v>
      </c>
    </row>
    <row r="669" spans="1:8" ht="18" customHeight="1">
      <c r="A669" s="19" t="s">
        <v>245</v>
      </c>
      <c r="B669" s="20"/>
      <c r="C669" s="21"/>
      <c r="D669" s="22" t="s">
        <v>34</v>
      </c>
      <c r="E669" s="23"/>
      <c r="F669" s="67">
        <f t="shared" si="36"/>
        <v>25</v>
      </c>
      <c r="G669" s="98">
        <f t="shared" si="36"/>
        <v>25</v>
      </c>
      <c r="H669" s="67">
        <f t="shared" si="33"/>
        <v>100</v>
      </c>
    </row>
    <row r="670" spans="1:8" ht="30" customHeight="1">
      <c r="A670" s="19" t="s">
        <v>408</v>
      </c>
      <c r="B670" s="20"/>
      <c r="C670" s="21"/>
      <c r="D670" s="22"/>
      <c r="E670" s="23">
        <v>610</v>
      </c>
      <c r="F670" s="67">
        <v>25</v>
      </c>
      <c r="G670" s="98">
        <v>25</v>
      </c>
      <c r="H670" s="67">
        <f t="shared" si="33"/>
        <v>100</v>
      </c>
    </row>
    <row r="671" spans="1:8" ht="15" customHeight="1">
      <c r="A671" s="19" t="s">
        <v>185</v>
      </c>
      <c r="B671" s="20" t="s">
        <v>214</v>
      </c>
      <c r="C671" s="21" t="s">
        <v>214</v>
      </c>
      <c r="D671" s="22"/>
      <c r="E671" s="23"/>
      <c r="F671" s="67">
        <f>F672+F691</f>
        <v>28945.4</v>
      </c>
      <c r="G671" s="98">
        <f>G672+G691</f>
        <v>28940.8</v>
      </c>
      <c r="H671" s="67">
        <f t="shared" si="33"/>
        <v>99.98410801025378</v>
      </c>
    </row>
    <row r="672" spans="1:8" ht="16.5" customHeight="1">
      <c r="A672" s="19" t="s">
        <v>505</v>
      </c>
      <c r="B672" s="20"/>
      <c r="C672" s="21"/>
      <c r="D672" s="22" t="s">
        <v>506</v>
      </c>
      <c r="E672" s="23"/>
      <c r="F672" s="67">
        <f>F673+F681+F677</f>
        <v>20746.4</v>
      </c>
      <c r="G672" s="98">
        <f>G673+G681+G677</f>
        <v>20741.8</v>
      </c>
      <c r="H672" s="67">
        <f t="shared" si="33"/>
        <v>99.97782747850228</v>
      </c>
    </row>
    <row r="673" spans="1:8" ht="17.25" customHeight="1">
      <c r="A673" s="19" t="s">
        <v>507</v>
      </c>
      <c r="B673" s="20"/>
      <c r="C673" s="21"/>
      <c r="D673" s="22" t="s">
        <v>508</v>
      </c>
      <c r="E673" s="23"/>
      <c r="F673" s="67">
        <f aca="true" t="shared" si="37" ref="F673:G675">F674</f>
        <v>1728.4</v>
      </c>
      <c r="G673" s="98">
        <f t="shared" si="37"/>
        <v>1728.4</v>
      </c>
      <c r="H673" s="67">
        <f t="shared" si="33"/>
        <v>100</v>
      </c>
    </row>
    <row r="674" spans="1:8" ht="33.75" customHeight="1">
      <c r="A674" s="19" t="s">
        <v>509</v>
      </c>
      <c r="B674" s="20"/>
      <c r="C674" s="21"/>
      <c r="D674" s="22" t="s">
        <v>510</v>
      </c>
      <c r="E674" s="23"/>
      <c r="F674" s="67">
        <f t="shared" si="37"/>
        <v>1728.4</v>
      </c>
      <c r="G674" s="98">
        <f t="shared" si="37"/>
        <v>1728.4</v>
      </c>
      <c r="H674" s="67">
        <f t="shared" si="33"/>
        <v>100</v>
      </c>
    </row>
    <row r="675" spans="1:8" ht="15" customHeight="1">
      <c r="A675" s="19" t="s">
        <v>466</v>
      </c>
      <c r="B675" s="20"/>
      <c r="C675" s="21"/>
      <c r="D675" s="22" t="s">
        <v>511</v>
      </c>
      <c r="E675" s="23"/>
      <c r="F675" s="67">
        <f t="shared" si="37"/>
        <v>1728.4</v>
      </c>
      <c r="G675" s="98">
        <f t="shared" si="37"/>
        <v>1728.4</v>
      </c>
      <c r="H675" s="67">
        <f t="shared" si="33"/>
        <v>100</v>
      </c>
    </row>
    <row r="676" spans="1:8" ht="15" customHeight="1">
      <c r="A676" s="19" t="s">
        <v>408</v>
      </c>
      <c r="B676" s="20"/>
      <c r="C676" s="21"/>
      <c r="D676" s="22"/>
      <c r="E676" s="23">
        <v>610</v>
      </c>
      <c r="F676" s="67">
        <v>1728.4</v>
      </c>
      <c r="G676" s="98">
        <v>1728.4</v>
      </c>
      <c r="H676" s="67">
        <f t="shared" si="33"/>
        <v>100</v>
      </c>
    </row>
    <row r="677" spans="1:8" ht="15" customHeight="1">
      <c r="A677" s="19" t="s">
        <v>478</v>
      </c>
      <c r="B677" s="77"/>
      <c r="C677" s="28"/>
      <c r="D677" s="22" t="s">
        <v>479</v>
      </c>
      <c r="E677" s="23"/>
      <c r="F677" s="67">
        <f aca="true" t="shared" si="38" ref="F677:G679">F678</f>
        <v>4020</v>
      </c>
      <c r="G677" s="98">
        <f t="shared" si="38"/>
        <v>4020</v>
      </c>
      <c r="H677" s="67">
        <f t="shared" si="33"/>
        <v>100</v>
      </c>
    </row>
    <row r="678" spans="1:8" ht="15" customHeight="1">
      <c r="A678" s="19" t="s">
        <v>483</v>
      </c>
      <c r="B678" s="77"/>
      <c r="C678" s="28"/>
      <c r="D678" s="22" t="s">
        <v>484</v>
      </c>
      <c r="E678" s="23"/>
      <c r="F678" s="67">
        <f t="shared" si="38"/>
        <v>4020</v>
      </c>
      <c r="G678" s="98">
        <f t="shared" si="38"/>
        <v>4020</v>
      </c>
      <c r="H678" s="67">
        <f t="shared" si="33"/>
        <v>100</v>
      </c>
    </row>
    <row r="679" spans="1:8" ht="20.25" customHeight="1">
      <c r="A679" s="19" t="s">
        <v>485</v>
      </c>
      <c r="B679" s="77"/>
      <c r="C679" s="28"/>
      <c r="D679" s="22" t="s">
        <v>486</v>
      </c>
      <c r="E679" s="23"/>
      <c r="F679" s="67">
        <f t="shared" si="38"/>
        <v>4020</v>
      </c>
      <c r="G679" s="98">
        <f t="shared" si="38"/>
        <v>4020</v>
      </c>
      <c r="H679" s="67">
        <f t="shared" si="33"/>
        <v>100</v>
      </c>
    </row>
    <row r="680" spans="1:8" ht="15" customHeight="1">
      <c r="A680" s="19" t="s">
        <v>408</v>
      </c>
      <c r="B680" s="77"/>
      <c r="C680" s="28"/>
      <c r="D680" s="22"/>
      <c r="E680" s="23">
        <v>610</v>
      </c>
      <c r="F680" s="67">
        <v>4020</v>
      </c>
      <c r="G680" s="98">
        <v>4020</v>
      </c>
      <c r="H680" s="67">
        <f t="shared" si="33"/>
        <v>100</v>
      </c>
    </row>
    <row r="681" spans="1:8" ht="15.75" customHeight="1">
      <c r="A681" s="19" t="s">
        <v>512</v>
      </c>
      <c r="B681" s="20"/>
      <c r="C681" s="21"/>
      <c r="D681" s="22" t="s">
        <v>513</v>
      </c>
      <c r="E681" s="23"/>
      <c r="F681" s="67">
        <f>F682</f>
        <v>14998</v>
      </c>
      <c r="G681" s="98">
        <f>G682</f>
        <v>14993.4</v>
      </c>
      <c r="H681" s="67">
        <f t="shared" si="33"/>
        <v>99.96932924389918</v>
      </c>
    </row>
    <row r="682" spans="1:8" ht="27" customHeight="1">
      <c r="A682" s="19" t="s">
        <v>514</v>
      </c>
      <c r="B682" s="20"/>
      <c r="C682" s="21"/>
      <c r="D682" s="22" t="s">
        <v>515</v>
      </c>
      <c r="E682" s="23"/>
      <c r="F682" s="67">
        <f>F683+F685+F687+F689</f>
        <v>14998</v>
      </c>
      <c r="G682" s="98">
        <f>G683+G685+G687+G689</f>
        <v>14993.4</v>
      </c>
      <c r="H682" s="67">
        <f t="shared" si="33"/>
        <v>99.96932924389918</v>
      </c>
    </row>
    <row r="683" spans="1:8" ht="16.5" customHeight="1">
      <c r="A683" s="19" t="s">
        <v>179</v>
      </c>
      <c r="B683" s="20"/>
      <c r="C683" s="21"/>
      <c r="D683" s="22" t="s">
        <v>516</v>
      </c>
      <c r="E683" s="23"/>
      <c r="F683" s="67">
        <f>F684</f>
        <v>13908</v>
      </c>
      <c r="G683" s="98">
        <f>G684</f>
        <v>13908</v>
      </c>
      <c r="H683" s="67">
        <f t="shared" si="33"/>
        <v>100</v>
      </c>
    </row>
    <row r="684" spans="1:8" ht="17.25" customHeight="1">
      <c r="A684" s="19" t="s">
        <v>408</v>
      </c>
      <c r="B684" s="20"/>
      <c r="C684" s="21"/>
      <c r="D684" s="22"/>
      <c r="E684" s="23">
        <v>610</v>
      </c>
      <c r="F684" s="67">
        <v>13908</v>
      </c>
      <c r="G684" s="98">
        <v>13908</v>
      </c>
      <c r="H684" s="67">
        <f t="shared" si="33"/>
        <v>100</v>
      </c>
    </row>
    <row r="685" spans="1:8" ht="24.75" customHeight="1">
      <c r="A685" s="43" t="s">
        <v>163</v>
      </c>
      <c r="B685" s="20"/>
      <c r="C685" s="21"/>
      <c r="D685" s="22" t="s">
        <v>162</v>
      </c>
      <c r="E685" s="23"/>
      <c r="F685" s="67">
        <f>F686</f>
        <v>500</v>
      </c>
      <c r="G685" s="98">
        <f>G686</f>
        <v>495.4</v>
      </c>
      <c r="H685" s="67">
        <f t="shared" si="33"/>
        <v>99.07999999999998</v>
      </c>
    </row>
    <row r="686" spans="1:8" ht="17.25" customHeight="1">
      <c r="A686" s="19" t="s">
        <v>408</v>
      </c>
      <c r="B686" s="20"/>
      <c r="C686" s="21"/>
      <c r="D686" s="22"/>
      <c r="E686" s="23">
        <v>610</v>
      </c>
      <c r="F686" s="67">
        <v>500</v>
      </c>
      <c r="G686" s="98">
        <v>495.4</v>
      </c>
      <c r="H686" s="67">
        <f t="shared" si="33"/>
        <v>99.07999999999998</v>
      </c>
    </row>
    <row r="687" spans="1:8" ht="43.5" customHeight="1">
      <c r="A687" s="84" t="s">
        <v>453</v>
      </c>
      <c r="B687" s="20"/>
      <c r="C687" s="21"/>
      <c r="D687" s="38" t="s">
        <v>454</v>
      </c>
      <c r="E687" s="38"/>
      <c r="F687" s="67">
        <f>F688</f>
        <v>549</v>
      </c>
      <c r="G687" s="98">
        <f>G688</f>
        <v>549</v>
      </c>
      <c r="H687" s="67">
        <f t="shared" si="33"/>
        <v>100</v>
      </c>
    </row>
    <row r="688" spans="1:8" ht="17.25" customHeight="1">
      <c r="A688" s="43" t="s">
        <v>408</v>
      </c>
      <c r="B688" s="20"/>
      <c r="C688" s="21"/>
      <c r="D688" s="38"/>
      <c r="E688" s="38">
        <v>610</v>
      </c>
      <c r="F688" s="67">
        <v>549</v>
      </c>
      <c r="G688" s="98">
        <v>549</v>
      </c>
      <c r="H688" s="67">
        <f t="shared" si="33"/>
        <v>100</v>
      </c>
    </row>
    <row r="689" spans="1:8" ht="50.25" customHeight="1">
      <c r="A689" s="84" t="s">
        <v>78</v>
      </c>
      <c r="B689" s="77"/>
      <c r="C689" s="33"/>
      <c r="D689" s="38" t="s">
        <v>79</v>
      </c>
      <c r="E689" s="38"/>
      <c r="F689" s="67">
        <f>F690</f>
        <v>41</v>
      </c>
      <c r="G689" s="98">
        <f>G690</f>
        <v>41</v>
      </c>
      <c r="H689" s="67">
        <f t="shared" si="33"/>
        <v>100</v>
      </c>
    </row>
    <row r="690" spans="1:8" ht="17.25" customHeight="1">
      <c r="A690" s="43" t="s">
        <v>408</v>
      </c>
      <c r="B690" s="77"/>
      <c r="C690" s="33"/>
      <c r="D690" s="38"/>
      <c r="E690" s="38">
        <v>610</v>
      </c>
      <c r="F690" s="67">
        <v>41</v>
      </c>
      <c r="G690" s="98">
        <v>41</v>
      </c>
      <c r="H690" s="67">
        <f t="shared" si="33"/>
        <v>100</v>
      </c>
    </row>
    <row r="691" spans="1:8" ht="26.25" customHeight="1">
      <c r="A691" s="19" t="s">
        <v>441</v>
      </c>
      <c r="B691" s="20"/>
      <c r="C691" s="21"/>
      <c r="D691" s="22" t="s">
        <v>639</v>
      </c>
      <c r="E691" s="23"/>
      <c r="F691" s="67">
        <f>F692</f>
        <v>8199</v>
      </c>
      <c r="G691" s="98">
        <f>G692</f>
        <v>8199</v>
      </c>
      <c r="H691" s="67">
        <f t="shared" si="33"/>
        <v>100</v>
      </c>
    </row>
    <row r="692" spans="1:8" ht="26.25" customHeight="1">
      <c r="A692" s="19" t="s">
        <v>398</v>
      </c>
      <c r="B692" s="20"/>
      <c r="C692" s="21"/>
      <c r="D692" s="22" t="s">
        <v>22</v>
      </c>
      <c r="E692" s="23"/>
      <c r="F692" s="67">
        <f>F693</f>
        <v>8199</v>
      </c>
      <c r="G692" s="98">
        <f>G693</f>
        <v>8199</v>
      </c>
      <c r="H692" s="67">
        <f t="shared" si="33"/>
        <v>100</v>
      </c>
    </row>
    <row r="693" spans="1:8" ht="21.75" customHeight="1">
      <c r="A693" s="19" t="s">
        <v>35</v>
      </c>
      <c r="B693" s="20"/>
      <c r="C693" s="21"/>
      <c r="D693" s="22" t="s">
        <v>36</v>
      </c>
      <c r="E693" s="23"/>
      <c r="F693" s="67">
        <f>F698+F694</f>
        <v>8199</v>
      </c>
      <c r="G693" s="98">
        <f>G698+G694</f>
        <v>8199</v>
      </c>
      <c r="H693" s="67">
        <f t="shared" si="33"/>
        <v>100</v>
      </c>
    </row>
    <row r="694" spans="1:8" ht="21.75" customHeight="1">
      <c r="A694" s="24" t="s">
        <v>374</v>
      </c>
      <c r="B694" s="20"/>
      <c r="C694" s="21"/>
      <c r="D694" s="25" t="s">
        <v>375</v>
      </c>
      <c r="E694" s="23"/>
      <c r="F694" s="67">
        <f>F695+F696+F697</f>
        <v>7074</v>
      </c>
      <c r="G694" s="98">
        <f>G695+G696+G697</f>
        <v>7074</v>
      </c>
      <c r="H694" s="67">
        <f t="shared" si="33"/>
        <v>100</v>
      </c>
    </row>
    <row r="695" spans="1:8" ht="21.75" customHeight="1">
      <c r="A695" s="24" t="s">
        <v>406</v>
      </c>
      <c r="B695" s="20"/>
      <c r="C695" s="21"/>
      <c r="D695" s="22"/>
      <c r="E695" s="23">
        <v>240</v>
      </c>
      <c r="F695" s="67">
        <v>4125.5</v>
      </c>
      <c r="G695" s="98">
        <v>4125.5</v>
      </c>
      <c r="H695" s="67">
        <f t="shared" si="33"/>
        <v>100</v>
      </c>
    </row>
    <row r="696" spans="1:8" ht="21.75" customHeight="1">
      <c r="A696" s="24" t="s">
        <v>408</v>
      </c>
      <c r="B696" s="20"/>
      <c r="C696" s="21"/>
      <c r="D696" s="22"/>
      <c r="E696" s="23">
        <v>610</v>
      </c>
      <c r="F696" s="67">
        <v>2805.3</v>
      </c>
      <c r="G696" s="98">
        <v>2805.3</v>
      </c>
      <c r="H696" s="67">
        <f t="shared" si="33"/>
        <v>100</v>
      </c>
    </row>
    <row r="697" spans="1:8" ht="21.75" customHeight="1">
      <c r="A697" s="24" t="s">
        <v>409</v>
      </c>
      <c r="B697" s="20"/>
      <c r="C697" s="21"/>
      <c r="D697" s="22"/>
      <c r="E697" s="23">
        <v>620</v>
      </c>
      <c r="F697" s="67">
        <v>143.2</v>
      </c>
      <c r="G697" s="98">
        <v>143.2</v>
      </c>
      <c r="H697" s="67">
        <f t="shared" si="33"/>
        <v>100</v>
      </c>
    </row>
    <row r="698" spans="1:8" ht="19.5" customHeight="1">
      <c r="A698" s="19" t="s">
        <v>399</v>
      </c>
      <c r="B698" s="20"/>
      <c r="C698" s="21"/>
      <c r="D698" s="22" t="s">
        <v>373</v>
      </c>
      <c r="E698" s="23"/>
      <c r="F698" s="67">
        <f>F699+F700+F701</f>
        <v>1125</v>
      </c>
      <c r="G698" s="98">
        <f>G699+G700+G701</f>
        <v>1125</v>
      </c>
      <c r="H698" s="67">
        <f t="shared" si="33"/>
        <v>100</v>
      </c>
    </row>
    <row r="699" spans="1:8" ht="26.25" customHeight="1">
      <c r="A699" s="19" t="s">
        <v>406</v>
      </c>
      <c r="B699" s="20"/>
      <c r="C699" s="21"/>
      <c r="D699" s="22"/>
      <c r="E699" s="23">
        <v>240</v>
      </c>
      <c r="F699" s="67">
        <v>95</v>
      </c>
      <c r="G699" s="98">
        <v>95</v>
      </c>
      <c r="H699" s="67">
        <f t="shared" si="33"/>
        <v>100</v>
      </c>
    </row>
    <row r="700" spans="1:8" ht="18" customHeight="1">
      <c r="A700" s="24" t="s">
        <v>408</v>
      </c>
      <c r="B700" s="20"/>
      <c r="C700" s="21"/>
      <c r="D700" s="22"/>
      <c r="E700" s="23">
        <v>610</v>
      </c>
      <c r="F700" s="67">
        <v>967.2</v>
      </c>
      <c r="G700" s="98">
        <v>967.2</v>
      </c>
      <c r="H700" s="67">
        <f t="shared" si="33"/>
        <v>100</v>
      </c>
    </row>
    <row r="701" spans="1:8" ht="18" customHeight="1">
      <c r="A701" s="24" t="s">
        <v>409</v>
      </c>
      <c r="B701" s="20"/>
      <c r="C701" s="21"/>
      <c r="D701" s="22"/>
      <c r="E701" s="23">
        <v>620</v>
      </c>
      <c r="F701" s="67">
        <v>62.8</v>
      </c>
      <c r="G701" s="98">
        <v>62.8</v>
      </c>
      <c r="H701" s="67">
        <f t="shared" si="33"/>
        <v>100</v>
      </c>
    </row>
    <row r="702" spans="1:8" ht="19.5" customHeight="1">
      <c r="A702" s="19" t="s">
        <v>190</v>
      </c>
      <c r="B702" s="20" t="s">
        <v>214</v>
      </c>
      <c r="C702" s="21" t="s">
        <v>213</v>
      </c>
      <c r="D702" s="22"/>
      <c r="E702" s="23"/>
      <c r="F702" s="67">
        <f>F703+F740</f>
        <v>89213.09999999999</v>
      </c>
      <c r="G702" s="98">
        <f>G703+G740</f>
        <v>88616.5</v>
      </c>
      <c r="H702" s="67">
        <f t="shared" si="33"/>
        <v>99.33126413049206</v>
      </c>
    </row>
    <row r="703" spans="1:8" ht="27" customHeight="1">
      <c r="A703" s="19" t="s">
        <v>441</v>
      </c>
      <c r="B703" s="20"/>
      <c r="C703" s="21"/>
      <c r="D703" s="22" t="s">
        <v>639</v>
      </c>
      <c r="E703" s="23"/>
      <c r="F703" s="67">
        <f>F704+F711+F719+F729</f>
        <v>87105.2</v>
      </c>
      <c r="G703" s="98">
        <f>G704+G711+G719+G729</f>
        <v>86509.4</v>
      </c>
      <c r="H703" s="67">
        <f t="shared" si="33"/>
        <v>99.31599950404798</v>
      </c>
    </row>
    <row r="704" spans="1:8" ht="19.5" customHeight="1">
      <c r="A704" s="19" t="s">
        <v>396</v>
      </c>
      <c r="B704" s="20"/>
      <c r="C704" s="21"/>
      <c r="D704" s="22" t="s">
        <v>640</v>
      </c>
      <c r="E704" s="23"/>
      <c r="F704" s="67">
        <f>F705+F708</f>
        <v>2111</v>
      </c>
      <c r="G704" s="98">
        <f>G705+G708</f>
        <v>2107.5</v>
      </c>
      <c r="H704" s="67">
        <f t="shared" si="33"/>
        <v>99.83420180009475</v>
      </c>
    </row>
    <row r="705" spans="1:8" ht="32.25" customHeight="1">
      <c r="A705" s="19" t="s">
        <v>717</v>
      </c>
      <c r="B705" s="20"/>
      <c r="C705" s="21"/>
      <c r="D705" s="22" t="s">
        <v>718</v>
      </c>
      <c r="E705" s="23"/>
      <c r="F705" s="67">
        <f>F706</f>
        <v>2031</v>
      </c>
      <c r="G705" s="98">
        <f>G706</f>
        <v>2031</v>
      </c>
      <c r="H705" s="67">
        <f t="shared" si="33"/>
        <v>100</v>
      </c>
    </row>
    <row r="706" spans="1:8" ht="47.25" customHeight="1">
      <c r="A706" s="19" t="s">
        <v>48</v>
      </c>
      <c r="B706" s="20"/>
      <c r="C706" s="21"/>
      <c r="D706" s="22" t="s">
        <v>49</v>
      </c>
      <c r="E706" s="23"/>
      <c r="F706" s="67">
        <f>F707</f>
        <v>2031</v>
      </c>
      <c r="G706" s="98">
        <f>G707</f>
        <v>2031</v>
      </c>
      <c r="H706" s="67">
        <f t="shared" si="33"/>
        <v>100</v>
      </c>
    </row>
    <row r="707" spans="1:8" ht="18" customHeight="1">
      <c r="A707" s="19" t="s">
        <v>408</v>
      </c>
      <c r="B707" s="20"/>
      <c r="C707" s="21"/>
      <c r="D707" s="22"/>
      <c r="E707" s="23">
        <v>610</v>
      </c>
      <c r="F707" s="67">
        <v>2031</v>
      </c>
      <c r="G707" s="98">
        <v>2031</v>
      </c>
      <c r="H707" s="67">
        <f t="shared" si="33"/>
        <v>100</v>
      </c>
    </row>
    <row r="708" spans="1:8" ht="28.5" customHeight="1">
      <c r="A708" s="19" t="s">
        <v>732</v>
      </c>
      <c r="B708" s="20"/>
      <c r="C708" s="21"/>
      <c r="D708" s="22" t="s">
        <v>733</v>
      </c>
      <c r="E708" s="23"/>
      <c r="F708" s="67">
        <f>F709</f>
        <v>80</v>
      </c>
      <c r="G708" s="98">
        <f>G709</f>
        <v>76.5</v>
      </c>
      <c r="H708" s="67">
        <f t="shared" si="33"/>
        <v>95.625</v>
      </c>
    </row>
    <row r="709" spans="1:8" ht="16.5" customHeight="1">
      <c r="A709" s="19" t="s">
        <v>230</v>
      </c>
      <c r="B709" s="20"/>
      <c r="C709" s="21"/>
      <c r="D709" s="22" t="s">
        <v>50</v>
      </c>
      <c r="E709" s="23"/>
      <c r="F709" s="67">
        <f>F710</f>
        <v>80</v>
      </c>
      <c r="G709" s="98">
        <f>G710</f>
        <v>76.5</v>
      </c>
      <c r="H709" s="67">
        <f t="shared" si="33"/>
        <v>95.625</v>
      </c>
    </row>
    <row r="710" spans="1:8" ht="27" customHeight="1">
      <c r="A710" s="19" t="s">
        <v>406</v>
      </c>
      <c r="B710" s="20"/>
      <c r="C710" s="21"/>
      <c r="D710" s="22"/>
      <c r="E710" s="23" t="s">
        <v>51</v>
      </c>
      <c r="F710" s="67">
        <v>80</v>
      </c>
      <c r="G710" s="98">
        <v>76.5</v>
      </c>
      <c r="H710" s="67">
        <f t="shared" si="33"/>
        <v>95.625</v>
      </c>
    </row>
    <row r="711" spans="1:8" ht="17.25" customHeight="1">
      <c r="A711" s="19" t="s">
        <v>397</v>
      </c>
      <c r="B711" s="20"/>
      <c r="C711" s="21"/>
      <c r="D711" s="22" t="s">
        <v>798</v>
      </c>
      <c r="E711" s="23"/>
      <c r="F711" s="67">
        <f>F712+F715</f>
        <v>1334.7</v>
      </c>
      <c r="G711" s="98">
        <f>G712+G715</f>
        <v>1255.8000000000002</v>
      </c>
      <c r="H711" s="67">
        <f t="shared" si="33"/>
        <v>94.08855922679254</v>
      </c>
    </row>
    <row r="712" spans="1:8" ht="36.75" customHeight="1">
      <c r="A712" s="19" t="s">
        <v>29</v>
      </c>
      <c r="B712" s="20"/>
      <c r="C712" s="21"/>
      <c r="D712" s="22" t="s">
        <v>30</v>
      </c>
      <c r="E712" s="23"/>
      <c r="F712" s="67">
        <f>F713</f>
        <v>641.2</v>
      </c>
      <c r="G712" s="98">
        <f>G713</f>
        <v>563.1</v>
      </c>
      <c r="H712" s="67">
        <f t="shared" si="33"/>
        <v>87.81971303805365</v>
      </c>
    </row>
    <row r="713" spans="1:8" ht="18" customHeight="1">
      <c r="A713" s="19" t="s">
        <v>230</v>
      </c>
      <c r="B713" s="20"/>
      <c r="C713" s="21"/>
      <c r="D713" s="22" t="s">
        <v>52</v>
      </c>
      <c r="E713" s="23"/>
      <c r="F713" s="67">
        <f>F714</f>
        <v>641.2</v>
      </c>
      <c r="G713" s="98">
        <f>G714</f>
        <v>563.1</v>
      </c>
      <c r="H713" s="67">
        <f t="shared" si="33"/>
        <v>87.81971303805365</v>
      </c>
    </row>
    <row r="714" spans="1:8" ht="24.75" customHeight="1">
      <c r="A714" s="19" t="s">
        <v>406</v>
      </c>
      <c r="B714" s="20"/>
      <c r="C714" s="21"/>
      <c r="D714" s="22"/>
      <c r="E714" s="23" t="s">
        <v>414</v>
      </c>
      <c r="F714" s="67">
        <v>641.2</v>
      </c>
      <c r="G714" s="98">
        <v>563.1</v>
      </c>
      <c r="H714" s="67">
        <f aca="true" t="shared" si="39" ref="H714:H777">G714/F714*100</f>
        <v>87.81971303805365</v>
      </c>
    </row>
    <row r="715" spans="1:8" ht="22.5" customHeight="1">
      <c r="A715" s="19" t="s">
        <v>53</v>
      </c>
      <c r="B715" s="20"/>
      <c r="C715" s="21"/>
      <c r="D715" s="22" t="s">
        <v>54</v>
      </c>
      <c r="E715" s="23"/>
      <c r="F715" s="67">
        <f>F716</f>
        <v>693.5</v>
      </c>
      <c r="G715" s="98">
        <f>G716</f>
        <v>692.7</v>
      </c>
      <c r="H715" s="67">
        <f t="shared" si="39"/>
        <v>99.8846431146359</v>
      </c>
    </row>
    <row r="716" spans="1:8" ht="21" customHeight="1">
      <c r="A716" s="19" t="s">
        <v>230</v>
      </c>
      <c r="B716" s="20"/>
      <c r="C716" s="21"/>
      <c r="D716" s="22" t="s">
        <v>55</v>
      </c>
      <c r="E716" s="23"/>
      <c r="F716" s="67">
        <f>F717+F718</f>
        <v>693.5</v>
      </c>
      <c r="G716" s="98">
        <f>G717+G718</f>
        <v>692.7</v>
      </c>
      <c r="H716" s="67">
        <f t="shared" si="39"/>
        <v>99.8846431146359</v>
      </c>
    </row>
    <row r="717" spans="1:8" ht="26.25" customHeight="1">
      <c r="A717" s="19" t="s">
        <v>406</v>
      </c>
      <c r="B717" s="20"/>
      <c r="C717" s="21"/>
      <c r="D717" s="22"/>
      <c r="E717" s="23" t="s">
        <v>414</v>
      </c>
      <c r="F717" s="67">
        <v>573.5</v>
      </c>
      <c r="G717" s="98">
        <v>572.7</v>
      </c>
      <c r="H717" s="67">
        <f t="shared" si="39"/>
        <v>99.8605056669573</v>
      </c>
    </row>
    <row r="718" spans="1:8" ht="15" customHeight="1">
      <c r="A718" s="19" t="s">
        <v>246</v>
      </c>
      <c r="B718" s="20"/>
      <c r="C718" s="21"/>
      <c r="D718" s="22"/>
      <c r="E718" s="23" t="s">
        <v>429</v>
      </c>
      <c r="F718" s="67">
        <v>120</v>
      </c>
      <c r="G718" s="98">
        <v>120</v>
      </c>
      <c r="H718" s="67">
        <f t="shared" si="39"/>
        <v>100</v>
      </c>
    </row>
    <row r="719" spans="1:8" ht="27.75" customHeight="1">
      <c r="A719" s="19" t="s">
        <v>56</v>
      </c>
      <c r="B719" s="20"/>
      <c r="C719" s="21"/>
      <c r="D719" s="22" t="s">
        <v>22</v>
      </c>
      <c r="E719" s="23"/>
      <c r="F719" s="67">
        <f>F720+F723+F726</f>
        <v>565.6</v>
      </c>
      <c r="G719" s="98">
        <f>G720+G723+G726</f>
        <v>457.6</v>
      </c>
      <c r="H719" s="67">
        <f t="shared" si="39"/>
        <v>80.9052333804809</v>
      </c>
    </row>
    <row r="720" spans="1:8" ht="15" customHeight="1">
      <c r="A720" s="19" t="s">
        <v>32</v>
      </c>
      <c r="B720" s="20"/>
      <c r="C720" s="21"/>
      <c r="D720" s="22" t="s">
        <v>33</v>
      </c>
      <c r="E720" s="23"/>
      <c r="F720" s="67">
        <f>F721</f>
        <v>20</v>
      </c>
      <c r="G720" s="98">
        <f>G721</f>
        <v>0</v>
      </c>
      <c r="H720" s="67">
        <f t="shared" si="39"/>
        <v>0</v>
      </c>
    </row>
    <row r="721" spans="1:8" ht="15" customHeight="1">
      <c r="A721" s="19" t="s">
        <v>230</v>
      </c>
      <c r="B721" s="20"/>
      <c r="C721" s="21"/>
      <c r="D721" s="22" t="s">
        <v>57</v>
      </c>
      <c r="E721" s="23"/>
      <c r="F721" s="67">
        <f>F722</f>
        <v>20</v>
      </c>
      <c r="G721" s="98">
        <f>G722</f>
        <v>0</v>
      </c>
      <c r="H721" s="67">
        <f t="shared" si="39"/>
        <v>0</v>
      </c>
    </row>
    <row r="722" spans="1:8" ht="24" customHeight="1">
      <c r="A722" s="19" t="s">
        <v>406</v>
      </c>
      <c r="B722" s="20"/>
      <c r="C722" s="21"/>
      <c r="D722" s="22"/>
      <c r="E722" s="23" t="s">
        <v>414</v>
      </c>
      <c r="F722" s="67">
        <v>20</v>
      </c>
      <c r="G722" s="98">
        <v>0</v>
      </c>
      <c r="H722" s="67">
        <f t="shared" si="39"/>
        <v>0</v>
      </c>
    </row>
    <row r="723" spans="1:8" ht="51.75" customHeight="1">
      <c r="A723" s="19" t="s">
        <v>58</v>
      </c>
      <c r="B723" s="20"/>
      <c r="C723" s="21"/>
      <c r="D723" s="22" t="s">
        <v>59</v>
      </c>
      <c r="E723" s="23"/>
      <c r="F723" s="67">
        <f>F724</f>
        <v>173.3</v>
      </c>
      <c r="G723" s="98">
        <f>G724</f>
        <v>132.6</v>
      </c>
      <c r="H723" s="67">
        <f t="shared" si="39"/>
        <v>76.51471436814771</v>
      </c>
    </row>
    <row r="724" spans="1:8" ht="15" customHeight="1">
      <c r="A724" s="19" t="s">
        <v>230</v>
      </c>
      <c r="B724" s="20"/>
      <c r="C724" s="21"/>
      <c r="D724" s="22" t="s">
        <v>60</v>
      </c>
      <c r="E724" s="23"/>
      <c r="F724" s="67">
        <f>F725</f>
        <v>173.3</v>
      </c>
      <c r="G724" s="98">
        <f>G725</f>
        <v>132.6</v>
      </c>
      <c r="H724" s="67">
        <f t="shared" si="39"/>
        <v>76.51471436814771</v>
      </c>
    </row>
    <row r="725" spans="1:8" ht="30.75" customHeight="1">
      <c r="A725" s="19" t="s">
        <v>406</v>
      </c>
      <c r="B725" s="20"/>
      <c r="C725" s="21"/>
      <c r="D725" s="22"/>
      <c r="E725" s="23">
        <v>240</v>
      </c>
      <c r="F725" s="67">
        <v>173.3</v>
      </c>
      <c r="G725" s="98">
        <v>132.6</v>
      </c>
      <c r="H725" s="67">
        <f t="shared" si="39"/>
        <v>76.51471436814771</v>
      </c>
    </row>
    <row r="726" spans="1:8" ht="23.25" customHeight="1">
      <c r="A726" s="19" t="s">
        <v>35</v>
      </c>
      <c r="B726" s="20"/>
      <c r="C726" s="21"/>
      <c r="D726" s="22" t="s">
        <v>36</v>
      </c>
      <c r="E726" s="23"/>
      <c r="F726" s="67">
        <f>F727</f>
        <v>372.3</v>
      </c>
      <c r="G726" s="98">
        <f>G727</f>
        <v>325</v>
      </c>
      <c r="H726" s="67">
        <f t="shared" si="39"/>
        <v>87.29519204942251</v>
      </c>
    </row>
    <row r="727" spans="1:8" ht="15" customHeight="1">
      <c r="A727" s="19" t="s">
        <v>230</v>
      </c>
      <c r="B727" s="20"/>
      <c r="C727" s="21"/>
      <c r="D727" s="22" t="s">
        <v>61</v>
      </c>
      <c r="E727" s="23"/>
      <c r="F727" s="67">
        <f>F728</f>
        <v>372.3</v>
      </c>
      <c r="G727" s="98">
        <f>G728</f>
        <v>325</v>
      </c>
      <c r="H727" s="67">
        <f t="shared" si="39"/>
        <v>87.29519204942251</v>
      </c>
    </row>
    <row r="728" spans="1:8" ht="24.75" customHeight="1">
      <c r="A728" s="19" t="s">
        <v>406</v>
      </c>
      <c r="B728" s="20"/>
      <c r="C728" s="21"/>
      <c r="D728" s="22"/>
      <c r="E728" s="23" t="s">
        <v>414</v>
      </c>
      <c r="F728" s="67">
        <v>372.3</v>
      </c>
      <c r="G728" s="98">
        <v>325</v>
      </c>
      <c r="H728" s="67">
        <f t="shared" si="39"/>
        <v>87.29519204942251</v>
      </c>
    </row>
    <row r="729" spans="1:8" ht="15" customHeight="1">
      <c r="A729" s="19" t="s">
        <v>400</v>
      </c>
      <c r="B729" s="20"/>
      <c r="C729" s="21"/>
      <c r="D729" s="22" t="s">
        <v>62</v>
      </c>
      <c r="E729" s="23"/>
      <c r="F729" s="67">
        <f>F730+F733+F737</f>
        <v>83093.9</v>
      </c>
      <c r="G729" s="98">
        <f>G730+G733+G737</f>
        <v>82688.5</v>
      </c>
      <c r="H729" s="67">
        <f t="shared" si="39"/>
        <v>99.51211821806415</v>
      </c>
    </row>
    <row r="730" spans="1:8" ht="36" customHeight="1">
      <c r="A730" s="19" t="s">
        <v>118</v>
      </c>
      <c r="B730" s="20"/>
      <c r="C730" s="21"/>
      <c r="D730" s="22" t="s">
        <v>119</v>
      </c>
      <c r="E730" s="23"/>
      <c r="F730" s="67">
        <f>F731</f>
        <v>67579.3</v>
      </c>
      <c r="G730" s="98">
        <f>G731</f>
        <v>67579.3</v>
      </c>
      <c r="H730" s="67">
        <f t="shared" si="39"/>
        <v>100</v>
      </c>
    </row>
    <row r="731" spans="1:8" ht="15" customHeight="1">
      <c r="A731" s="19" t="s">
        <v>179</v>
      </c>
      <c r="B731" s="20"/>
      <c r="C731" s="21"/>
      <c r="D731" s="22" t="s">
        <v>120</v>
      </c>
      <c r="E731" s="23"/>
      <c r="F731" s="67">
        <f>F732</f>
        <v>67579.3</v>
      </c>
      <c r="G731" s="98">
        <f>G732</f>
        <v>67579.3</v>
      </c>
      <c r="H731" s="67">
        <f t="shared" si="39"/>
        <v>100</v>
      </c>
    </row>
    <row r="732" spans="1:8" ht="15" customHeight="1">
      <c r="A732" s="19" t="s">
        <v>408</v>
      </c>
      <c r="B732" s="20"/>
      <c r="C732" s="21"/>
      <c r="D732" s="22"/>
      <c r="E732" s="23">
        <v>610</v>
      </c>
      <c r="F732" s="67">
        <v>67579.3</v>
      </c>
      <c r="G732" s="98">
        <v>67579.3</v>
      </c>
      <c r="H732" s="67">
        <f t="shared" si="39"/>
        <v>100</v>
      </c>
    </row>
    <row r="733" spans="1:8" ht="23.25" customHeight="1">
      <c r="A733" s="19" t="s">
        <v>121</v>
      </c>
      <c r="B733" s="20"/>
      <c r="C733" s="21"/>
      <c r="D733" s="22" t="s">
        <v>122</v>
      </c>
      <c r="E733" s="23"/>
      <c r="F733" s="67">
        <f>F734</f>
        <v>15413.599999999999</v>
      </c>
      <c r="G733" s="98">
        <f>G734</f>
        <v>15008.199999999999</v>
      </c>
      <c r="H733" s="67">
        <f t="shared" si="39"/>
        <v>97.36985519281673</v>
      </c>
    </row>
    <row r="734" spans="1:8" ht="15" customHeight="1">
      <c r="A734" s="19" t="s">
        <v>172</v>
      </c>
      <c r="B734" s="20"/>
      <c r="C734" s="21"/>
      <c r="D734" s="22" t="s">
        <v>123</v>
      </c>
      <c r="E734" s="23"/>
      <c r="F734" s="67">
        <f>F735+F736</f>
        <v>15413.599999999999</v>
      </c>
      <c r="G734" s="98">
        <f>G735+G736</f>
        <v>15008.199999999999</v>
      </c>
      <c r="H734" s="67">
        <f t="shared" si="39"/>
        <v>97.36985519281673</v>
      </c>
    </row>
    <row r="735" spans="1:8" ht="15" customHeight="1">
      <c r="A735" s="19" t="s">
        <v>405</v>
      </c>
      <c r="B735" s="20"/>
      <c r="C735" s="21"/>
      <c r="D735" s="22"/>
      <c r="E735" s="23">
        <v>120</v>
      </c>
      <c r="F735" s="67">
        <v>15086.8</v>
      </c>
      <c r="G735" s="98">
        <v>14792.3</v>
      </c>
      <c r="H735" s="67">
        <f t="shared" si="39"/>
        <v>98.0479624572474</v>
      </c>
    </row>
    <row r="736" spans="1:8" ht="24" customHeight="1">
      <c r="A736" s="19" t="s">
        <v>406</v>
      </c>
      <c r="B736" s="20"/>
      <c r="C736" s="21"/>
      <c r="D736" s="22"/>
      <c r="E736" s="23">
        <v>240</v>
      </c>
      <c r="F736" s="67">
        <v>326.8</v>
      </c>
      <c r="G736" s="98">
        <v>215.9</v>
      </c>
      <c r="H736" s="67">
        <f t="shared" si="39"/>
        <v>66.06487148102815</v>
      </c>
    </row>
    <row r="737" spans="1:8" ht="35.25" customHeight="1">
      <c r="A737" s="19" t="s">
        <v>124</v>
      </c>
      <c r="B737" s="20"/>
      <c r="C737" s="21"/>
      <c r="D737" s="22" t="s">
        <v>125</v>
      </c>
      <c r="E737" s="23"/>
      <c r="F737" s="67">
        <f>F738</f>
        <v>101</v>
      </c>
      <c r="G737" s="98">
        <f>G738</f>
        <v>101</v>
      </c>
      <c r="H737" s="67">
        <f t="shared" si="39"/>
        <v>100</v>
      </c>
    </row>
    <row r="738" spans="1:8" ht="17.25" customHeight="1">
      <c r="A738" s="19" t="s">
        <v>179</v>
      </c>
      <c r="B738" s="20"/>
      <c r="C738" s="21"/>
      <c r="D738" s="22" t="s">
        <v>126</v>
      </c>
      <c r="E738" s="23"/>
      <c r="F738" s="67">
        <f>F739</f>
        <v>101</v>
      </c>
      <c r="G738" s="98">
        <f>G739</f>
        <v>101</v>
      </c>
      <c r="H738" s="67">
        <f t="shared" si="39"/>
        <v>100</v>
      </c>
    </row>
    <row r="739" spans="1:8" ht="17.25" customHeight="1">
      <c r="A739" s="19" t="s">
        <v>408</v>
      </c>
      <c r="B739" s="20"/>
      <c r="C739" s="21"/>
      <c r="D739" s="22"/>
      <c r="E739" s="23">
        <v>610</v>
      </c>
      <c r="F739" s="67">
        <v>101</v>
      </c>
      <c r="G739" s="98">
        <v>101</v>
      </c>
      <c r="H739" s="67">
        <f t="shared" si="39"/>
        <v>100</v>
      </c>
    </row>
    <row r="740" spans="1:8" ht="36" customHeight="1">
      <c r="A740" s="19" t="s">
        <v>127</v>
      </c>
      <c r="B740" s="20"/>
      <c r="C740" s="21"/>
      <c r="D740" s="22" t="s">
        <v>128</v>
      </c>
      <c r="E740" s="23"/>
      <c r="F740" s="67">
        <f>F741</f>
        <v>2107.9</v>
      </c>
      <c r="G740" s="98">
        <f>G741</f>
        <v>2107.1</v>
      </c>
      <c r="H740" s="67">
        <f t="shared" si="39"/>
        <v>99.96204753546183</v>
      </c>
    </row>
    <row r="741" spans="1:8" ht="40.5" customHeight="1">
      <c r="A741" s="19" t="s">
        <v>129</v>
      </c>
      <c r="B741" s="20"/>
      <c r="C741" s="21"/>
      <c r="D741" s="22" t="s">
        <v>130</v>
      </c>
      <c r="E741" s="23"/>
      <c r="F741" s="67">
        <f>F742</f>
        <v>2107.9</v>
      </c>
      <c r="G741" s="98">
        <f>G742</f>
        <v>2107.1</v>
      </c>
      <c r="H741" s="67">
        <f t="shared" si="39"/>
        <v>99.96204753546183</v>
      </c>
    </row>
    <row r="742" spans="1:8" ht="37.5" customHeight="1">
      <c r="A742" s="19" t="s">
        <v>131</v>
      </c>
      <c r="B742" s="20"/>
      <c r="C742" s="21"/>
      <c r="D742" s="22" t="s">
        <v>132</v>
      </c>
      <c r="E742" s="23"/>
      <c r="F742" s="67">
        <f>F743+F745+F747</f>
        <v>2107.9</v>
      </c>
      <c r="G742" s="98">
        <f>G743+G745+G747</f>
        <v>2107.1</v>
      </c>
      <c r="H742" s="67">
        <f t="shared" si="39"/>
        <v>99.96204753546183</v>
      </c>
    </row>
    <row r="743" spans="1:8" ht="18.75" customHeight="1">
      <c r="A743" s="19" t="s">
        <v>179</v>
      </c>
      <c r="B743" s="20"/>
      <c r="C743" s="21"/>
      <c r="D743" s="22" t="s">
        <v>133</v>
      </c>
      <c r="E743" s="23"/>
      <c r="F743" s="67">
        <f>F744</f>
        <v>1943.4</v>
      </c>
      <c r="G743" s="98">
        <f>G744</f>
        <v>1943.4</v>
      </c>
      <c r="H743" s="67">
        <f t="shared" si="39"/>
        <v>100</v>
      </c>
    </row>
    <row r="744" spans="1:8" ht="17.25" customHeight="1">
      <c r="A744" s="19" t="s">
        <v>408</v>
      </c>
      <c r="B744" s="20"/>
      <c r="C744" s="21"/>
      <c r="D744" s="22"/>
      <c r="E744" s="23">
        <v>610</v>
      </c>
      <c r="F744" s="67">
        <v>1943.4</v>
      </c>
      <c r="G744" s="98">
        <v>1943.4</v>
      </c>
      <c r="H744" s="67">
        <f t="shared" si="39"/>
        <v>100</v>
      </c>
    </row>
    <row r="745" spans="1:8" ht="17.25" customHeight="1">
      <c r="A745" s="19" t="s">
        <v>230</v>
      </c>
      <c r="B745" s="20"/>
      <c r="C745" s="21"/>
      <c r="D745" s="22" t="s">
        <v>134</v>
      </c>
      <c r="E745" s="23"/>
      <c r="F745" s="67">
        <f>F746</f>
        <v>9</v>
      </c>
      <c r="G745" s="98">
        <f>G746</f>
        <v>9</v>
      </c>
      <c r="H745" s="67">
        <f t="shared" si="39"/>
        <v>100</v>
      </c>
    </row>
    <row r="746" spans="1:8" ht="27" customHeight="1">
      <c r="A746" s="19" t="s">
        <v>406</v>
      </c>
      <c r="B746" s="20"/>
      <c r="C746" s="21"/>
      <c r="D746" s="22"/>
      <c r="E746" s="23">
        <v>240</v>
      </c>
      <c r="F746" s="67">
        <v>9</v>
      </c>
      <c r="G746" s="98">
        <v>9</v>
      </c>
      <c r="H746" s="67">
        <f t="shared" si="39"/>
        <v>100</v>
      </c>
    </row>
    <row r="747" spans="1:8" ht="17.25" customHeight="1">
      <c r="A747" s="19" t="s">
        <v>172</v>
      </c>
      <c r="B747" s="20"/>
      <c r="C747" s="21"/>
      <c r="D747" s="22" t="s">
        <v>135</v>
      </c>
      <c r="E747" s="23"/>
      <c r="F747" s="67">
        <f>F748</f>
        <v>155.5</v>
      </c>
      <c r="G747" s="98">
        <f>G748</f>
        <v>154.7</v>
      </c>
      <c r="H747" s="67">
        <f t="shared" si="39"/>
        <v>99.48553054662379</v>
      </c>
    </row>
    <row r="748" spans="1:8" ht="30.75" customHeight="1">
      <c r="A748" s="19" t="s">
        <v>406</v>
      </c>
      <c r="B748" s="20"/>
      <c r="C748" s="21"/>
      <c r="D748" s="22"/>
      <c r="E748" s="23">
        <v>240</v>
      </c>
      <c r="F748" s="67">
        <v>155.5</v>
      </c>
      <c r="G748" s="98">
        <v>154.7</v>
      </c>
      <c r="H748" s="67">
        <f t="shared" si="39"/>
        <v>99.48553054662379</v>
      </c>
    </row>
    <row r="749" spans="1:8" ht="16.5" customHeight="1">
      <c r="A749" s="29" t="s">
        <v>517</v>
      </c>
      <c r="B749" s="30" t="s">
        <v>389</v>
      </c>
      <c r="C749" s="30"/>
      <c r="D749" s="30"/>
      <c r="E749" s="30"/>
      <c r="F749" s="88">
        <f>F750</f>
        <v>82352.79999999999</v>
      </c>
      <c r="G749" s="102">
        <f>G750</f>
        <v>81748.2</v>
      </c>
      <c r="H749" s="107">
        <f t="shared" si="39"/>
        <v>99.26584159858561</v>
      </c>
    </row>
    <row r="750" spans="1:8" ht="15" customHeight="1">
      <c r="A750" s="19" t="s">
        <v>186</v>
      </c>
      <c r="B750" s="33"/>
      <c r="C750" s="28" t="s">
        <v>80</v>
      </c>
      <c r="D750" s="22"/>
      <c r="E750" s="23"/>
      <c r="F750" s="67">
        <f>F751</f>
        <v>82352.79999999999</v>
      </c>
      <c r="G750" s="98">
        <f>G751</f>
        <v>81748.2</v>
      </c>
      <c r="H750" s="67">
        <f t="shared" si="39"/>
        <v>99.26584159858561</v>
      </c>
    </row>
    <row r="751" spans="1:8" ht="38.25" customHeight="1">
      <c r="A751" s="19" t="s">
        <v>435</v>
      </c>
      <c r="B751" s="33"/>
      <c r="C751" s="28"/>
      <c r="D751" s="22" t="s">
        <v>493</v>
      </c>
      <c r="E751" s="23"/>
      <c r="F751" s="67">
        <f>F752+F760+F770+F778</f>
        <v>82352.79999999999</v>
      </c>
      <c r="G751" s="98">
        <f>G752+G760+G770+G778</f>
        <v>81748.2</v>
      </c>
      <c r="H751" s="67">
        <f t="shared" si="39"/>
        <v>99.26584159858561</v>
      </c>
    </row>
    <row r="752" spans="1:8" ht="15.75" customHeight="1">
      <c r="A752" s="19" t="s">
        <v>432</v>
      </c>
      <c r="B752" s="32"/>
      <c r="C752" s="28"/>
      <c r="D752" s="22" t="s">
        <v>518</v>
      </c>
      <c r="E752" s="23"/>
      <c r="F752" s="67">
        <f>F753</f>
        <v>13937.6</v>
      </c>
      <c r="G752" s="98">
        <f>G753</f>
        <v>13414.1</v>
      </c>
      <c r="H752" s="67">
        <f t="shared" si="39"/>
        <v>96.24397313741247</v>
      </c>
    </row>
    <row r="753" spans="1:8" ht="24.75" customHeight="1">
      <c r="A753" s="19" t="s">
        <v>81</v>
      </c>
      <c r="B753" s="32"/>
      <c r="C753" s="28"/>
      <c r="D753" s="22" t="s">
        <v>519</v>
      </c>
      <c r="E753" s="23"/>
      <c r="F753" s="67">
        <f>F754+F756+F758</f>
        <v>13937.6</v>
      </c>
      <c r="G753" s="98">
        <f>G754+G756+G758</f>
        <v>13414.1</v>
      </c>
      <c r="H753" s="67">
        <f t="shared" si="39"/>
        <v>96.24397313741247</v>
      </c>
    </row>
    <row r="754" spans="1:8" ht="15.75" customHeight="1">
      <c r="A754" s="19" t="s">
        <v>179</v>
      </c>
      <c r="B754" s="32"/>
      <c r="C754" s="28"/>
      <c r="D754" s="22" t="s">
        <v>520</v>
      </c>
      <c r="E754" s="23"/>
      <c r="F754" s="67">
        <f>F755</f>
        <v>13448.6</v>
      </c>
      <c r="G754" s="98">
        <f>G755</f>
        <v>12925.1</v>
      </c>
      <c r="H754" s="67">
        <f t="shared" si="39"/>
        <v>96.10740151391222</v>
      </c>
    </row>
    <row r="755" spans="1:8" ht="14.25" customHeight="1">
      <c r="A755" s="19" t="s">
        <v>408</v>
      </c>
      <c r="B755" s="77"/>
      <c r="C755" s="28"/>
      <c r="D755" s="22"/>
      <c r="E755" s="23">
        <v>610</v>
      </c>
      <c r="F755" s="67">
        <v>13448.6</v>
      </c>
      <c r="G755" s="98">
        <v>12925.1</v>
      </c>
      <c r="H755" s="67">
        <f t="shared" si="39"/>
        <v>96.10740151391222</v>
      </c>
    </row>
    <row r="756" spans="1:8" ht="24.75" customHeight="1">
      <c r="A756" s="19" t="s">
        <v>772</v>
      </c>
      <c r="B756" s="77"/>
      <c r="C756" s="28"/>
      <c r="D756" s="22" t="s">
        <v>82</v>
      </c>
      <c r="E756" s="23"/>
      <c r="F756" s="67">
        <f>F757</f>
        <v>454.8</v>
      </c>
      <c r="G756" s="98">
        <f>G757</f>
        <v>454.8</v>
      </c>
      <c r="H756" s="67">
        <f t="shared" si="39"/>
        <v>100</v>
      </c>
    </row>
    <row r="757" spans="1:8" ht="17.25" customHeight="1">
      <c r="A757" s="19" t="s">
        <v>408</v>
      </c>
      <c r="B757" s="77"/>
      <c r="C757" s="28"/>
      <c r="D757" s="22"/>
      <c r="E757" s="23">
        <v>610</v>
      </c>
      <c r="F757" s="67">
        <v>454.8</v>
      </c>
      <c r="G757" s="98">
        <v>454.8</v>
      </c>
      <c r="H757" s="67">
        <f t="shared" si="39"/>
        <v>100</v>
      </c>
    </row>
    <row r="758" spans="1:8" ht="45.75" customHeight="1">
      <c r="A758" s="19" t="s">
        <v>76</v>
      </c>
      <c r="B758" s="77"/>
      <c r="C758" s="28"/>
      <c r="D758" s="22" t="s">
        <v>83</v>
      </c>
      <c r="E758" s="23"/>
      <c r="F758" s="67">
        <f>F759</f>
        <v>34.2</v>
      </c>
      <c r="G758" s="98">
        <f>G759</f>
        <v>34.2</v>
      </c>
      <c r="H758" s="67">
        <f t="shared" si="39"/>
        <v>100</v>
      </c>
    </row>
    <row r="759" spans="1:8" ht="15.75" customHeight="1">
      <c r="A759" s="19" t="s">
        <v>408</v>
      </c>
      <c r="B759" s="77"/>
      <c r="C759" s="28"/>
      <c r="D759" s="22"/>
      <c r="E759" s="23">
        <v>610</v>
      </c>
      <c r="F759" s="67">
        <v>34.2</v>
      </c>
      <c r="G759" s="98">
        <v>34.2</v>
      </c>
      <c r="H759" s="67">
        <f t="shared" si="39"/>
        <v>100</v>
      </c>
    </row>
    <row r="760" spans="1:8" ht="24.75" customHeight="1">
      <c r="A760" s="19" t="s">
        <v>433</v>
      </c>
      <c r="B760" s="46"/>
      <c r="C760" s="28"/>
      <c r="D760" s="22" t="s">
        <v>521</v>
      </c>
      <c r="E760" s="23"/>
      <c r="F760" s="67">
        <f>F761</f>
        <v>37840</v>
      </c>
      <c r="G760" s="98">
        <f>G761</f>
        <v>37840</v>
      </c>
      <c r="H760" s="67">
        <f t="shared" si="39"/>
        <v>100</v>
      </c>
    </row>
    <row r="761" spans="1:8" ht="15" customHeight="1">
      <c r="A761" s="19" t="s">
        <v>538</v>
      </c>
      <c r="B761" s="46"/>
      <c r="C761" s="28"/>
      <c r="D761" s="22" t="s">
        <v>522</v>
      </c>
      <c r="E761" s="23"/>
      <c r="F761" s="67">
        <f>F762+F764+F766+F768</f>
        <v>37840</v>
      </c>
      <c r="G761" s="98">
        <f>G762+G764+G766+G768</f>
        <v>37840</v>
      </c>
      <c r="H761" s="67">
        <f t="shared" si="39"/>
        <v>100</v>
      </c>
    </row>
    <row r="762" spans="1:8" ht="14.25" customHeight="1">
      <c r="A762" s="19" t="s">
        <v>179</v>
      </c>
      <c r="B762" s="46"/>
      <c r="C762" s="28"/>
      <c r="D762" s="22" t="s">
        <v>523</v>
      </c>
      <c r="E762" s="23"/>
      <c r="F762" s="67">
        <f>F763</f>
        <v>36319</v>
      </c>
      <c r="G762" s="98">
        <f>G763</f>
        <v>36319</v>
      </c>
      <c r="H762" s="67">
        <f t="shared" si="39"/>
        <v>100</v>
      </c>
    </row>
    <row r="763" spans="1:8" ht="16.5" customHeight="1">
      <c r="A763" s="19" t="s">
        <v>408</v>
      </c>
      <c r="B763" s="77"/>
      <c r="C763" s="28"/>
      <c r="D763" s="22"/>
      <c r="E763" s="23">
        <v>610</v>
      </c>
      <c r="F763" s="67">
        <v>36319</v>
      </c>
      <c r="G763" s="98">
        <v>36319</v>
      </c>
      <c r="H763" s="67">
        <f t="shared" si="39"/>
        <v>100</v>
      </c>
    </row>
    <row r="764" spans="1:8" ht="14.25" customHeight="1">
      <c r="A764" s="19" t="s">
        <v>666</v>
      </c>
      <c r="B764" s="77"/>
      <c r="C764" s="28"/>
      <c r="D764" s="22" t="s">
        <v>667</v>
      </c>
      <c r="E764" s="23"/>
      <c r="F764" s="67">
        <f>F765</f>
        <v>84.7</v>
      </c>
      <c r="G764" s="98">
        <f>G765</f>
        <v>84.7</v>
      </c>
      <c r="H764" s="67">
        <f t="shared" si="39"/>
        <v>100</v>
      </c>
    </row>
    <row r="765" spans="1:8" ht="17.25" customHeight="1">
      <c r="A765" s="19" t="s">
        <v>408</v>
      </c>
      <c r="B765" s="77"/>
      <c r="C765" s="28"/>
      <c r="D765" s="22"/>
      <c r="E765" s="23">
        <v>610</v>
      </c>
      <c r="F765" s="67">
        <v>84.7</v>
      </c>
      <c r="G765" s="98">
        <v>84.7</v>
      </c>
      <c r="H765" s="67">
        <f t="shared" si="39"/>
        <v>100</v>
      </c>
    </row>
    <row r="766" spans="1:8" ht="39.75" customHeight="1">
      <c r="A766" s="19" t="s">
        <v>772</v>
      </c>
      <c r="B766" s="77"/>
      <c r="C766" s="28"/>
      <c r="D766" s="22" t="s">
        <v>84</v>
      </c>
      <c r="E766" s="23"/>
      <c r="F766" s="67">
        <f>F767</f>
        <v>1335.9</v>
      </c>
      <c r="G766" s="98">
        <f>G767</f>
        <v>1335.9</v>
      </c>
      <c r="H766" s="67">
        <f t="shared" si="39"/>
        <v>100</v>
      </c>
    </row>
    <row r="767" spans="1:8" ht="14.25" customHeight="1">
      <c r="A767" s="19" t="s">
        <v>408</v>
      </c>
      <c r="B767" s="77"/>
      <c r="C767" s="28"/>
      <c r="D767" s="22"/>
      <c r="E767" s="23">
        <v>610</v>
      </c>
      <c r="F767" s="67">
        <v>1335.9</v>
      </c>
      <c r="G767" s="98">
        <v>1335.9</v>
      </c>
      <c r="H767" s="67">
        <f t="shared" si="39"/>
        <v>100</v>
      </c>
    </row>
    <row r="768" spans="1:8" ht="13.5" customHeight="1">
      <c r="A768" s="19" t="s">
        <v>76</v>
      </c>
      <c r="B768" s="77"/>
      <c r="C768" s="28"/>
      <c r="D768" s="22" t="s">
        <v>85</v>
      </c>
      <c r="E768" s="23"/>
      <c r="F768" s="67">
        <f>F769</f>
        <v>100.4</v>
      </c>
      <c r="G768" s="98">
        <f>G769</f>
        <v>100.4</v>
      </c>
      <c r="H768" s="67">
        <f t="shared" si="39"/>
        <v>100</v>
      </c>
    </row>
    <row r="769" spans="1:8" ht="15" customHeight="1">
      <c r="A769" s="19" t="s">
        <v>408</v>
      </c>
      <c r="B769" s="77"/>
      <c r="C769" s="28"/>
      <c r="D769" s="22"/>
      <c r="E769" s="23">
        <v>610</v>
      </c>
      <c r="F769" s="67">
        <v>100.4</v>
      </c>
      <c r="G769" s="98">
        <v>100.4</v>
      </c>
      <c r="H769" s="67">
        <f t="shared" si="39"/>
        <v>100</v>
      </c>
    </row>
    <row r="770" spans="1:8" ht="21.75" customHeight="1">
      <c r="A770" s="19" t="s">
        <v>434</v>
      </c>
      <c r="B770" s="46"/>
      <c r="C770" s="28"/>
      <c r="D770" s="22" t="s">
        <v>524</v>
      </c>
      <c r="E770" s="23"/>
      <c r="F770" s="67">
        <f>F771</f>
        <v>24813.3</v>
      </c>
      <c r="G770" s="98">
        <f>G771</f>
        <v>24813.3</v>
      </c>
      <c r="H770" s="67">
        <f t="shared" si="39"/>
        <v>100</v>
      </c>
    </row>
    <row r="771" spans="1:8" ht="23.25" customHeight="1">
      <c r="A771" s="19" t="s">
        <v>525</v>
      </c>
      <c r="B771" s="46"/>
      <c r="C771" s="28"/>
      <c r="D771" s="22" t="s">
        <v>526</v>
      </c>
      <c r="E771" s="23"/>
      <c r="F771" s="67">
        <f>F772+F774+F776</f>
        <v>24813.3</v>
      </c>
      <c r="G771" s="98">
        <f>G772+G774+G776</f>
        <v>24813.3</v>
      </c>
      <c r="H771" s="67">
        <f t="shared" si="39"/>
        <v>100</v>
      </c>
    </row>
    <row r="772" spans="1:8" ht="15" customHeight="1">
      <c r="A772" s="19" t="s">
        <v>179</v>
      </c>
      <c r="B772" s="46"/>
      <c r="C772" s="28"/>
      <c r="D772" s="22" t="s">
        <v>527</v>
      </c>
      <c r="E772" s="23"/>
      <c r="F772" s="67">
        <f>F773</f>
        <v>23778.6</v>
      </c>
      <c r="G772" s="98">
        <f>G773</f>
        <v>23778.6</v>
      </c>
      <c r="H772" s="67">
        <f t="shared" si="39"/>
        <v>100</v>
      </c>
    </row>
    <row r="773" spans="1:8" ht="15" customHeight="1">
      <c r="A773" s="19" t="s">
        <v>408</v>
      </c>
      <c r="B773" s="77"/>
      <c r="C773" s="28"/>
      <c r="D773" s="22"/>
      <c r="E773" s="23">
        <v>610</v>
      </c>
      <c r="F773" s="67">
        <v>23778.6</v>
      </c>
      <c r="G773" s="98">
        <v>23778.6</v>
      </c>
      <c r="H773" s="67">
        <f t="shared" si="39"/>
        <v>100</v>
      </c>
    </row>
    <row r="774" spans="1:8" ht="36.75" customHeight="1">
      <c r="A774" s="19" t="s">
        <v>772</v>
      </c>
      <c r="B774" s="77"/>
      <c r="C774" s="28"/>
      <c r="D774" s="22" t="s">
        <v>86</v>
      </c>
      <c r="E774" s="23"/>
      <c r="F774" s="67">
        <f>F775</f>
        <v>962.3</v>
      </c>
      <c r="G774" s="98">
        <f>G775</f>
        <v>962.3</v>
      </c>
      <c r="H774" s="67">
        <f t="shared" si="39"/>
        <v>100</v>
      </c>
    </row>
    <row r="775" spans="1:8" ht="15.75" customHeight="1">
      <c r="A775" s="19" t="s">
        <v>408</v>
      </c>
      <c r="B775" s="77"/>
      <c r="C775" s="28"/>
      <c r="D775" s="22"/>
      <c r="E775" s="23">
        <v>610</v>
      </c>
      <c r="F775" s="67">
        <v>962.3</v>
      </c>
      <c r="G775" s="98">
        <v>962.3</v>
      </c>
      <c r="H775" s="67">
        <f t="shared" si="39"/>
        <v>100</v>
      </c>
    </row>
    <row r="776" spans="1:8" ht="46.5" customHeight="1">
      <c r="A776" s="19" t="s">
        <v>76</v>
      </c>
      <c r="B776" s="77"/>
      <c r="C776" s="28"/>
      <c r="D776" s="22" t="s">
        <v>87</v>
      </c>
      <c r="E776" s="23"/>
      <c r="F776" s="67">
        <f>F777</f>
        <v>72.4</v>
      </c>
      <c r="G776" s="98">
        <f>G777</f>
        <v>72.4</v>
      </c>
      <c r="H776" s="67">
        <f t="shared" si="39"/>
        <v>100</v>
      </c>
    </row>
    <row r="777" spans="1:8" ht="18" customHeight="1">
      <c r="A777" s="19" t="s">
        <v>408</v>
      </c>
      <c r="B777" s="77"/>
      <c r="C777" s="28"/>
      <c r="D777" s="22"/>
      <c r="E777" s="23">
        <v>610</v>
      </c>
      <c r="F777" s="67">
        <v>72.4</v>
      </c>
      <c r="G777" s="98">
        <v>72.4</v>
      </c>
      <c r="H777" s="67">
        <f t="shared" si="39"/>
        <v>100</v>
      </c>
    </row>
    <row r="778" spans="1:8" ht="16.5" customHeight="1">
      <c r="A778" s="19" t="s">
        <v>395</v>
      </c>
      <c r="B778" s="32"/>
      <c r="C778" s="28"/>
      <c r="D778" s="22" t="s">
        <v>528</v>
      </c>
      <c r="E778" s="23"/>
      <c r="F778" s="67">
        <f>F779+F782+F785+F789</f>
        <v>5761.900000000001</v>
      </c>
      <c r="G778" s="98">
        <f>G779+G782+G785+G789</f>
        <v>5680.8</v>
      </c>
      <c r="H778" s="67">
        <f aca="true" t="shared" si="40" ref="H778:H841">G778/F778*100</f>
        <v>98.5924781756018</v>
      </c>
    </row>
    <row r="779" spans="1:8" ht="15" customHeight="1">
      <c r="A779" s="19" t="s">
        <v>529</v>
      </c>
      <c r="B779" s="32"/>
      <c r="C779" s="28"/>
      <c r="D779" s="22" t="s">
        <v>530</v>
      </c>
      <c r="E779" s="23"/>
      <c r="F779" s="67">
        <f>F780</f>
        <v>449.3</v>
      </c>
      <c r="G779" s="98">
        <f>G780</f>
        <v>449.3</v>
      </c>
      <c r="H779" s="67">
        <f t="shared" si="40"/>
        <v>100</v>
      </c>
    </row>
    <row r="780" spans="1:8" ht="27" customHeight="1">
      <c r="A780" s="19" t="s">
        <v>386</v>
      </c>
      <c r="B780" s="32"/>
      <c r="C780" s="28"/>
      <c r="D780" s="22" t="s">
        <v>531</v>
      </c>
      <c r="E780" s="23"/>
      <c r="F780" s="67">
        <f>SUM(F781:F781)</f>
        <v>449.3</v>
      </c>
      <c r="G780" s="98">
        <f>SUM(G781:G781)</f>
        <v>449.3</v>
      </c>
      <c r="H780" s="67">
        <f t="shared" si="40"/>
        <v>100</v>
      </c>
    </row>
    <row r="781" spans="1:8" ht="15.75" customHeight="1">
      <c r="A781" s="19" t="s">
        <v>408</v>
      </c>
      <c r="B781" s="77"/>
      <c r="C781" s="28"/>
      <c r="D781" s="22"/>
      <c r="E781" s="23">
        <v>610</v>
      </c>
      <c r="F781" s="67">
        <v>449.3</v>
      </c>
      <c r="G781" s="98">
        <v>449.3</v>
      </c>
      <c r="H781" s="67">
        <f t="shared" si="40"/>
        <v>100</v>
      </c>
    </row>
    <row r="782" spans="1:8" ht="24" customHeight="1">
      <c r="A782" s="65" t="s">
        <v>532</v>
      </c>
      <c r="B782" s="32"/>
      <c r="C782" s="85"/>
      <c r="D782" s="22" t="s">
        <v>533</v>
      </c>
      <c r="E782" s="23"/>
      <c r="F782" s="67">
        <f>F783</f>
        <v>576.4</v>
      </c>
      <c r="G782" s="98">
        <f>G783</f>
        <v>576.4</v>
      </c>
      <c r="H782" s="67">
        <f t="shared" si="40"/>
        <v>100</v>
      </c>
    </row>
    <row r="783" spans="1:8" ht="26.25" customHeight="1">
      <c r="A783" s="86" t="s">
        <v>386</v>
      </c>
      <c r="B783" s="32"/>
      <c r="C783" s="85"/>
      <c r="D783" s="22" t="s">
        <v>534</v>
      </c>
      <c r="E783" s="23"/>
      <c r="F783" s="67">
        <f>F784</f>
        <v>576.4</v>
      </c>
      <c r="G783" s="98">
        <f>G784</f>
        <v>576.4</v>
      </c>
      <c r="H783" s="67">
        <f t="shared" si="40"/>
        <v>100</v>
      </c>
    </row>
    <row r="784" spans="1:8" ht="14.25" customHeight="1">
      <c r="A784" s="86" t="s">
        <v>408</v>
      </c>
      <c r="B784" s="77"/>
      <c r="C784" s="77"/>
      <c r="D784" s="22"/>
      <c r="E784" s="23">
        <v>610</v>
      </c>
      <c r="F784" s="67">
        <v>576.4</v>
      </c>
      <c r="G784" s="98">
        <v>576.4</v>
      </c>
      <c r="H784" s="67">
        <f t="shared" si="40"/>
        <v>100</v>
      </c>
    </row>
    <row r="785" spans="1:8" ht="25.5" customHeight="1">
      <c r="A785" s="65" t="s">
        <v>535</v>
      </c>
      <c r="B785" s="32"/>
      <c r="C785" s="85"/>
      <c r="D785" s="22" t="s">
        <v>536</v>
      </c>
      <c r="E785" s="23"/>
      <c r="F785" s="67">
        <f>F786</f>
        <v>642.9000000000001</v>
      </c>
      <c r="G785" s="98">
        <f>G786</f>
        <v>642.9000000000001</v>
      </c>
      <c r="H785" s="67">
        <f t="shared" si="40"/>
        <v>100</v>
      </c>
    </row>
    <row r="786" spans="1:8" ht="25.5" customHeight="1">
      <c r="A786" s="86" t="s">
        <v>386</v>
      </c>
      <c r="B786" s="32"/>
      <c r="C786" s="85"/>
      <c r="D786" s="22" t="s">
        <v>537</v>
      </c>
      <c r="E786" s="23"/>
      <c r="F786" s="67">
        <f>SUM(F787:F788)</f>
        <v>642.9000000000001</v>
      </c>
      <c r="G786" s="98">
        <f>SUM(G787:G788)</f>
        <v>642.9000000000001</v>
      </c>
      <c r="H786" s="67">
        <f t="shared" si="40"/>
        <v>100</v>
      </c>
    </row>
    <row r="787" spans="1:8" ht="15.75" customHeight="1">
      <c r="A787" s="86" t="s">
        <v>408</v>
      </c>
      <c r="B787" s="77"/>
      <c r="C787" s="77"/>
      <c r="D787" s="22"/>
      <c r="E787" s="23">
        <v>610</v>
      </c>
      <c r="F787" s="67">
        <v>453.1</v>
      </c>
      <c r="G787" s="98">
        <v>453.1</v>
      </c>
      <c r="H787" s="67">
        <f t="shared" si="40"/>
        <v>100</v>
      </c>
    </row>
    <row r="788" spans="1:8" ht="15.75" customHeight="1">
      <c r="A788" s="86" t="s">
        <v>409</v>
      </c>
      <c r="B788" s="77"/>
      <c r="C788" s="77"/>
      <c r="D788" s="22"/>
      <c r="E788" s="23">
        <v>620</v>
      </c>
      <c r="F788" s="67">
        <v>189.8</v>
      </c>
      <c r="G788" s="98">
        <v>189.8</v>
      </c>
      <c r="H788" s="67">
        <f t="shared" si="40"/>
        <v>100</v>
      </c>
    </row>
    <row r="789" spans="1:8" ht="26.25" customHeight="1">
      <c r="A789" s="65" t="s">
        <v>542</v>
      </c>
      <c r="B789" s="32"/>
      <c r="C789" s="85"/>
      <c r="D789" s="22" t="s">
        <v>543</v>
      </c>
      <c r="E789" s="23"/>
      <c r="F789" s="67">
        <f>F790</f>
        <v>4093.3</v>
      </c>
      <c r="G789" s="98">
        <f>G790</f>
        <v>4012.2</v>
      </c>
      <c r="H789" s="67">
        <f t="shared" si="40"/>
        <v>98.01871350743897</v>
      </c>
    </row>
    <row r="790" spans="1:8" ht="24.75" customHeight="1">
      <c r="A790" s="86" t="s">
        <v>386</v>
      </c>
      <c r="B790" s="32"/>
      <c r="C790" s="85"/>
      <c r="D790" s="22" t="s">
        <v>544</v>
      </c>
      <c r="E790" s="23"/>
      <c r="F790" s="67">
        <f>SUM(F791:F792)</f>
        <v>4093.3</v>
      </c>
      <c r="G790" s="98">
        <f>SUM(G791:G792)</f>
        <v>4012.2</v>
      </c>
      <c r="H790" s="67">
        <f t="shared" si="40"/>
        <v>98.01871350743897</v>
      </c>
    </row>
    <row r="791" spans="1:8" ht="15.75" customHeight="1">
      <c r="A791" s="86" t="s">
        <v>246</v>
      </c>
      <c r="B791" s="32"/>
      <c r="C791" s="85"/>
      <c r="D791" s="22"/>
      <c r="E791" s="23" t="s">
        <v>429</v>
      </c>
      <c r="F791" s="67">
        <v>415</v>
      </c>
      <c r="G791" s="98">
        <v>415</v>
      </c>
      <c r="H791" s="67">
        <f t="shared" si="40"/>
        <v>100</v>
      </c>
    </row>
    <row r="792" spans="1:8" ht="15.75" customHeight="1">
      <c r="A792" s="86" t="s">
        <v>408</v>
      </c>
      <c r="B792" s="77"/>
      <c r="C792" s="77"/>
      <c r="D792" s="22"/>
      <c r="E792" s="23">
        <v>610</v>
      </c>
      <c r="F792" s="67">
        <v>3678.3</v>
      </c>
      <c r="G792" s="98">
        <v>3597.2</v>
      </c>
      <c r="H792" s="67">
        <f t="shared" si="40"/>
        <v>97.79517711986514</v>
      </c>
    </row>
    <row r="793" spans="1:8" ht="18" customHeight="1">
      <c r="A793" s="29" t="s">
        <v>430</v>
      </c>
      <c r="B793" s="30" t="s">
        <v>217</v>
      </c>
      <c r="C793" s="30"/>
      <c r="D793" s="30"/>
      <c r="E793" s="30"/>
      <c r="F793" s="88">
        <f>F794+F819+F864</f>
        <v>155449.6</v>
      </c>
      <c r="G793" s="102">
        <f>G794+G819+G864</f>
        <v>150519.7</v>
      </c>
      <c r="H793" s="107">
        <f t="shared" si="40"/>
        <v>96.82861840750958</v>
      </c>
    </row>
    <row r="794" spans="1:8" ht="15" customHeight="1">
      <c r="A794" s="19" t="s">
        <v>431</v>
      </c>
      <c r="B794" s="20" t="s">
        <v>217</v>
      </c>
      <c r="C794" s="21" t="s">
        <v>206</v>
      </c>
      <c r="D794" s="22"/>
      <c r="E794" s="23"/>
      <c r="F794" s="67">
        <f>F795+F800+F804+F809+F814</f>
        <v>6261.7</v>
      </c>
      <c r="G794" s="98">
        <f>G795+G800+G804+G809+G814</f>
        <v>6195.599999999999</v>
      </c>
      <c r="H794" s="67">
        <f t="shared" si="40"/>
        <v>98.94437612788859</v>
      </c>
    </row>
    <row r="795" spans="1:8" ht="22.5" customHeight="1">
      <c r="A795" s="19" t="s">
        <v>441</v>
      </c>
      <c r="B795" s="20"/>
      <c r="C795" s="21"/>
      <c r="D795" s="22" t="s">
        <v>639</v>
      </c>
      <c r="E795" s="23"/>
      <c r="F795" s="67">
        <f aca="true" t="shared" si="41" ref="F795:G798">F796</f>
        <v>648</v>
      </c>
      <c r="G795" s="98">
        <f t="shared" si="41"/>
        <v>647.5</v>
      </c>
      <c r="H795" s="67">
        <f t="shared" si="40"/>
        <v>99.92283950617285</v>
      </c>
    </row>
    <row r="796" spans="1:8" ht="17.25" customHeight="1">
      <c r="A796" s="19" t="s">
        <v>400</v>
      </c>
      <c r="B796" s="20"/>
      <c r="C796" s="21"/>
      <c r="D796" s="22" t="s">
        <v>62</v>
      </c>
      <c r="E796" s="23"/>
      <c r="F796" s="67">
        <f t="shared" si="41"/>
        <v>648</v>
      </c>
      <c r="G796" s="98">
        <f t="shared" si="41"/>
        <v>647.5</v>
      </c>
      <c r="H796" s="67">
        <f t="shared" si="40"/>
        <v>99.92283950617285</v>
      </c>
    </row>
    <row r="797" spans="1:8" ht="24.75" customHeight="1">
      <c r="A797" s="19" t="s">
        <v>121</v>
      </c>
      <c r="B797" s="20"/>
      <c r="C797" s="21"/>
      <c r="D797" s="22" t="s">
        <v>122</v>
      </c>
      <c r="E797" s="23"/>
      <c r="F797" s="67">
        <f t="shared" si="41"/>
        <v>648</v>
      </c>
      <c r="G797" s="98">
        <f t="shared" si="41"/>
        <v>647.5</v>
      </c>
      <c r="H797" s="67">
        <f t="shared" si="40"/>
        <v>99.92283950617285</v>
      </c>
    </row>
    <row r="798" spans="1:8" ht="47.25" customHeight="1">
      <c r="A798" s="19" t="s">
        <v>446</v>
      </c>
      <c r="B798" s="20"/>
      <c r="C798" s="21"/>
      <c r="D798" s="22" t="s">
        <v>140</v>
      </c>
      <c r="E798" s="23"/>
      <c r="F798" s="67">
        <f t="shared" si="41"/>
        <v>648</v>
      </c>
      <c r="G798" s="98">
        <f t="shared" si="41"/>
        <v>647.5</v>
      </c>
      <c r="H798" s="67">
        <f t="shared" si="40"/>
        <v>99.92283950617285</v>
      </c>
    </row>
    <row r="799" spans="1:8" ht="22.5" customHeight="1">
      <c r="A799" s="19" t="s">
        <v>403</v>
      </c>
      <c r="B799" s="20"/>
      <c r="C799" s="21"/>
      <c r="D799" s="22"/>
      <c r="E799" s="23" t="s">
        <v>141</v>
      </c>
      <c r="F799" s="67">
        <v>648</v>
      </c>
      <c r="G799" s="98">
        <v>647.5</v>
      </c>
      <c r="H799" s="67">
        <f t="shared" si="40"/>
        <v>99.92283950617285</v>
      </c>
    </row>
    <row r="800" spans="1:8" ht="27.75" customHeight="1">
      <c r="A800" s="19" t="s">
        <v>467</v>
      </c>
      <c r="B800" s="20"/>
      <c r="C800" s="21"/>
      <c r="D800" s="22" t="s">
        <v>146</v>
      </c>
      <c r="E800" s="23"/>
      <c r="F800" s="67">
        <f aca="true" t="shared" si="42" ref="F800:G802">F801</f>
        <v>164.4</v>
      </c>
      <c r="G800" s="98">
        <f t="shared" si="42"/>
        <v>164.4</v>
      </c>
      <c r="H800" s="67">
        <f t="shared" si="40"/>
        <v>100</v>
      </c>
    </row>
    <row r="801" spans="1:8" ht="25.5" customHeight="1">
      <c r="A801" s="19" t="s">
        <v>201</v>
      </c>
      <c r="B801" s="20"/>
      <c r="C801" s="21"/>
      <c r="D801" s="22" t="s">
        <v>148</v>
      </c>
      <c r="E801" s="23"/>
      <c r="F801" s="67">
        <f t="shared" si="42"/>
        <v>164.4</v>
      </c>
      <c r="G801" s="98">
        <f t="shared" si="42"/>
        <v>164.4</v>
      </c>
      <c r="H801" s="67">
        <f t="shared" si="40"/>
        <v>100</v>
      </c>
    </row>
    <row r="802" spans="1:8" ht="50.25" customHeight="1">
      <c r="A802" s="19" t="s">
        <v>446</v>
      </c>
      <c r="B802" s="20"/>
      <c r="C802" s="21"/>
      <c r="D802" s="22" t="s">
        <v>423</v>
      </c>
      <c r="E802" s="23"/>
      <c r="F802" s="67">
        <f t="shared" si="42"/>
        <v>164.4</v>
      </c>
      <c r="G802" s="98">
        <f t="shared" si="42"/>
        <v>164.4</v>
      </c>
      <c r="H802" s="67">
        <f t="shared" si="40"/>
        <v>100</v>
      </c>
    </row>
    <row r="803" spans="1:8" ht="21" customHeight="1">
      <c r="A803" s="19" t="s">
        <v>403</v>
      </c>
      <c r="B803" s="20"/>
      <c r="C803" s="21"/>
      <c r="D803" s="22"/>
      <c r="E803" s="23" t="s">
        <v>404</v>
      </c>
      <c r="F803" s="67">
        <v>164.4</v>
      </c>
      <c r="G803" s="98">
        <v>164.4</v>
      </c>
      <c r="H803" s="67">
        <f t="shared" si="40"/>
        <v>100</v>
      </c>
    </row>
    <row r="804" spans="1:8" ht="38.25" customHeight="1">
      <c r="A804" s="19" t="s">
        <v>449</v>
      </c>
      <c r="B804" s="20"/>
      <c r="C804" s="21"/>
      <c r="D804" s="22" t="s">
        <v>128</v>
      </c>
      <c r="E804" s="23"/>
      <c r="F804" s="67">
        <f aca="true" t="shared" si="43" ref="F804:G807">F805</f>
        <v>4250</v>
      </c>
      <c r="G804" s="98">
        <f t="shared" si="43"/>
        <v>4184.5</v>
      </c>
      <c r="H804" s="67">
        <f t="shared" si="40"/>
        <v>98.45882352941176</v>
      </c>
    </row>
    <row r="805" spans="1:8" ht="16.5" customHeight="1">
      <c r="A805" s="19" t="s">
        <v>487</v>
      </c>
      <c r="B805" s="20"/>
      <c r="C805" s="21"/>
      <c r="D805" s="22" t="s">
        <v>63</v>
      </c>
      <c r="E805" s="23"/>
      <c r="F805" s="67">
        <f t="shared" si="43"/>
        <v>4250</v>
      </c>
      <c r="G805" s="98">
        <f t="shared" si="43"/>
        <v>4184.5</v>
      </c>
      <c r="H805" s="67">
        <f t="shared" si="40"/>
        <v>98.45882352941176</v>
      </c>
    </row>
    <row r="806" spans="1:8" ht="27" customHeight="1">
      <c r="A806" s="19" t="s">
        <v>818</v>
      </c>
      <c r="B806" s="20"/>
      <c r="C806" s="21"/>
      <c r="D806" s="22" t="s">
        <v>65</v>
      </c>
      <c r="E806" s="23"/>
      <c r="F806" s="67">
        <f t="shared" si="43"/>
        <v>4250</v>
      </c>
      <c r="G806" s="98">
        <f t="shared" si="43"/>
        <v>4184.5</v>
      </c>
      <c r="H806" s="67">
        <f t="shared" si="40"/>
        <v>98.45882352941176</v>
      </c>
    </row>
    <row r="807" spans="1:8" ht="25.5" customHeight="1">
      <c r="A807" s="19" t="s">
        <v>446</v>
      </c>
      <c r="B807" s="20"/>
      <c r="C807" s="21"/>
      <c r="D807" s="22" t="s">
        <v>545</v>
      </c>
      <c r="E807" s="23"/>
      <c r="F807" s="67">
        <f t="shared" si="43"/>
        <v>4250</v>
      </c>
      <c r="G807" s="98">
        <f t="shared" si="43"/>
        <v>4184.5</v>
      </c>
      <c r="H807" s="67">
        <f t="shared" si="40"/>
        <v>98.45882352941176</v>
      </c>
    </row>
    <row r="808" spans="1:8" ht="25.5" customHeight="1">
      <c r="A808" s="19" t="s">
        <v>403</v>
      </c>
      <c r="B808" s="20"/>
      <c r="C808" s="21"/>
      <c r="D808" s="22"/>
      <c r="E808" s="23" t="s">
        <v>404</v>
      </c>
      <c r="F808" s="67">
        <v>4250</v>
      </c>
      <c r="G808" s="98">
        <v>4184.5</v>
      </c>
      <c r="H808" s="67">
        <f t="shared" si="40"/>
        <v>98.45882352941176</v>
      </c>
    </row>
    <row r="809" spans="1:8" ht="35.25" customHeight="1">
      <c r="A809" s="19" t="s">
        <v>759</v>
      </c>
      <c r="B809" s="20"/>
      <c r="C809" s="21"/>
      <c r="D809" s="22" t="s">
        <v>737</v>
      </c>
      <c r="E809" s="23"/>
      <c r="F809" s="67">
        <f aca="true" t="shared" si="44" ref="F809:G812">F810</f>
        <v>1004</v>
      </c>
      <c r="G809" s="98">
        <f t="shared" si="44"/>
        <v>1003.9</v>
      </c>
      <c r="H809" s="67">
        <f t="shared" si="40"/>
        <v>99.99003984063745</v>
      </c>
    </row>
    <row r="810" spans="1:8" ht="18" customHeight="1">
      <c r="A810" s="19" t="s">
        <v>384</v>
      </c>
      <c r="B810" s="20"/>
      <c r="C810" s="21"/>
      <c r="D810" s="22" t="s">
        <v>738</v>
      </c>
      <c r="E810" s="23"/>
      <c r="F810" s="67">
        <f t="shared" si="44"/>
        <v>1004</v>
      </c>
      <c r="G810" s="98">
        <f t="shared" si="44"/>
        <v>1003.9</v>
      </c>
      <c r="H810" s="67">
        <f t="shared" si="40"/>
        <v>99.99003984063745</v>
      </c>
    </row>
    <row r="811" spans="1:8" ht="39.75" customHeight="1">
      <c r="A811" s="19" t="s">
        <v>752</v>
      </c>
      <c r="B811" s="20"/>
      <c r="C811" s="21"/>
      <c r="D811" s="22" t="s">
        <v>739</v>
      </c>
      <c r="E811" s="23"/>
      <c r="F811" s="67">
        <f t="shared" si="44"/>
        <v>1004</v>
      </c>
      <c r="G811" s="98">
        <f t="shared" si="44"/>
        <v>1003.9</v>
      </c>
      <c r="H811" s="67">
        <f t="shared" si="40"/>
        <v>99.99003984063745</v>
      </c>
    </row>
    <row r="812" spans="1:8" ht="49.5" customHeight="1">
      <c r="A812" s="19" t="s">
        <v>446</v>
      </c>
      <c r="B812" s="20"/>
      <c r="C812" s="21"/>
      <c r="D812" s="22" t="s">
        <v>330</v>
      </c>
      <c r="E812" s="23"/>
      <c r="F812" s="67">
        <f t="shared" si="44"/>
        <v>1004</v>
      </c>
      <c r="G812" s="98">
        <f t="shared" si="44"/>
        <v>1003.9</v>
      </c>
      <c r="H812" s="67">
        <f t="shared" si="40"/>
        <v>99.99003984063745</v>
      </c>
    </row>
    <row r="813" spans="1:8" ht="25.5" customHeight="1">
      <c r="A813" s="19" t="s">
        <v>403</v>
      </c>
      <c r="B813" s="20"/>
      <c r="C813" s="21"/>
      <c r="D813" s="22"/>
      <c r="E813" s="23">
        <v>320</v>
      </c>
      <c r="F813" s="67">
        <v>1004</v>
      </c>
      <c r="G813" s="98">
        <v>1003.9</v>
      </c>
      <c r="H813" s="67">
        <f t="shared" si="40"/>
        <v>99.99003984063745</v>
      </c>
    </row>
    <row r="814" spans="1:8" ht="28.5" customHeight="1">
      <c r="A814" s="19" t="s">
        <v>637</v>
      </c>
      <c r="B814" s="20"/>
      <c r="C814" s="21"/>
      <c r="D814" s="22" t="s">
        <v>254</v>
      </c>
      <c r="E814" s="23"/>
      <c r="F814" s="67">
        <f>F815</f>
        <v>195.3</v>
      </c>
      <c r="G814" s="98">
        <f>G815</f>
        <v>195.3</v>
      </c>
      <c r="H814" s="67">
        <f t="shared" si="40"/>
        <v>100</v>
      </c>
    </row>
    <row r="815" spans="1:8" ht="12.75" customHeight="1">
      <c r="A815" s="19" t="s">
        <v>487</v>
      </c>
      <c r="B815" s="20"/>
      <c r="C815" s="21"/>
      <c r="D815" s="22" t="s">
        <v>255</v>
      </c>
      <c r="E815" s="23"/>
      <c r="F815" s="67">
        <f>F817</f>
        <v>195.3</v>
      </c>
      <c r="G815" s="98">
        <f>G817</f>
        <v>195.3</v>
      </c>
      <c r="H815" s="67">
        <f t="shared" si="40"/>
        <v>100</v>
      </c>
    </row>
    <row r="816" spans="1:8" ht="35.25" customHeight="1">
      <c r="A816" s="19" t="s">
        <v>302</v>
      </c>
      <c r="B816" s="20"/>
      <c r="C816" s="21"/>
      <c r="D816" s="22" t="s">
        <v>256</v>
      </c>
      <c r="E816" s="23"/>
      <c r="F816" s="67">
        <f>F817</f>
        <v>195.3</v>
      </c>
      <c r="G816" s="98">
        <f>G817</f>
        <v>195.3</v>
      </c>
      <c r="H816" s="67">
        <f t="shared" si="40"/>
        <v>100</v>
      </c>
    </row>
    <row r="817" spans="1:8" ht="48.75" customHeight="1">
      <c r="A817" s="19" t="s">
        <v>446</v>
      </c>
      <c r="B817" s="20"/>
      <c r="C817" s="21"/>
      <c r="D817" s="22" t="s">
        <v>331</v>
      </c>
      <c r="E817" s="23"/>
      <c r="F817" s="67">
        <f>F818</f>
        <v>195.3</v>
      </c>
      <c r="G817" s="98">
        <f>G818</f>
        <v>195.3</v>
      </c>
      <c r="H817" s="67">
        <f t="shared" si="40"/>
        <v>100</v>
      </c>
    </row>
    <row r="818" spans="1:8" ht="24" customHeight="1">
      <c r="A818" s="19" t="s">
        <v>403</v>
      </c>
      <c r="B818" s="20"/>
      <c r="C818" s="21"/>
      <c r="D818" s="22"/>
      <c r="E818" s="23" t="s">
        <v>404</v>
      </c>
      <c r="F818" s="67">
        <v>195.3</v>
      </c>
      <c r="G818" s="98">
        <v>195.3</v>
      </c>
      <c r="H818" s="67">
        <f t="shared" si="40"/>
        <v>100</v>
      </c>
    </row>
    <row r="819" spans="1:8" ht="17.25" customHeight="1">
      <c r="A819" s="19" t="s">
        <v>240</v>
      </c>
      <c r="B819" s="20" t="s">
        <v>217</v>
      </c>
      <c r="C819" s="21" t="s">
        <v>208</v>
      </c>
      <c r="D819" s="22"/>
      <c r="E819" s="23"/>
      <c r="F819" s="67">
        <f>F820+F825+F842+F851+F861</f>
        <v>96967.90000000001</v>
      </c>
      <c r="G819" s="98">
        <f>G820+G825+G842+G851+G861</f>
        <v>93155.1</v>
      </c>
      <c r="H819" s="67">
        <f t="shared" si="40"/>
        <v>96.06797713470128</v>
      </c>
    </row>
    <row r="820" spans="1:8" ht="28.5" customHeight="1">
      <c r="A820" s="19" t="s">
        <v>441</v>
      </c>
      <c r="B820" s="20"/>
      <c r="C820" s="21"/>
      <c r="D820" s="22" t="s">
        <v>639</v>
      </c>
      <c r="E820" s="23"/>
      <c r="F820" s="67">
        <f aca="true" t="shared" si="45" ref="F820:G823">F821</f>
        <v>336</v>
      </c>
      <c r="G820" s="98">
        <f t="shared" si="45"/>
        <v>326.6</v>
      </c>
      <c r="H820" s="67">
        <f t="shared" si="40"/>
        <v>97.20238095238096</v>
      </c>
    </row>
    <row r="821" spans="1:8" ht="17.25" customHeight="1">
      <c r="A821" s="19" t="s">
        <v>397</v>
      </c>
      <c r="B821" s="20"/>
      <c r="C821" s="21"/>
      <c r="D821" s="22" t="s">
        <v>798</v>
      </c>
      <c r="E821" s="23"/>
      <c r="F821" s="67">
        <f t="shared" si="45"/>
        <v>336</v>
      </c>
      <c r="G821" s="98">
        <f t="shared" si="45"/>
        <v>326.6</v>
      </c>
      <c r="H821" s="67">
        <f t="shared" si="40"/>
        <v>97.20238095238096</v>
      </c>
    </row>
    <row r="822" spans="1:8" ht="27" customHeight="1">
      <c r="A822" s="19" t="s">
        <v>16</v>
      </c>
      <c r="B822" s="20"/>
      <c r="C822" s="21"/>
      <c r="D822" s="22" t="s">
        <v>17</v>
      </c>
      <c r="E822" s="23"/>
      <c r="F822" s="67">
        <f t="shared" si="45"/>
        <v>336</v>
      </c>
      <c r="G822" s="98">
        <f t="shared" si="45"/>
        <v>326.6</v>
      </c>
      <c r="H822" s="67">
        <f t="shared" si="40"/>
        <v>97.20238095238096</v>
      </c>
    </row>
    <row r="823" spans="1:8" ht="17.25" customHeight="1">
      <c r="A823" s="19" t="s">
        <v>228</v>
      </c>
      <c r="B823" s="20"/>
      <c r="C823" s="21"/>
      <c r="D823" s="22" t="s">
        <v>142</v>
      </c>
      <c r="E823" s="23"/>
      <c r="F823" s="67">
        <f t="shared" si="45"/>
        <v>336</v>
      </c>
      <c r="G823" s="98">
        <f t="shared" si="45"/>
        <v>326.6</v>
      </c>
      <c r="H823" s="67">
        <f t="shared" si="40"/>
        <v>97.20238095238096</v>
      </c>
    </row>
    <row r="824" spans="1:8" ht="17.25" customHeight="1">
      <c r="A824" s="19" t="s">
        <v>402</v>
      </c>
      <c r="B824" s="20"/>
      <c r="C824" s="21"/>
      <c r="D824" s="22"/>
      <c r="E824" s="23" t="s">
        <v>143</v>
      </c>
      <c r="F824" s="67">
        <v>336</v>
      </c>
      <c r="G824" s="98">
        <v>326.6</v>
      </c>
      <c r="H824" s="67">
        <f t="shared" si="40"/>
        <v>97.20238095238096</v>
      </c>
    </row>
    <row r="825" spans="1:8" ht="36" customHeight="1">
      <c r="A825" s="19" t="s">
        <v>449</v>
      </c>
      <c r="B825" s="20"/>
      <c r="C825" s="21"/>
      <c r="D825" s="22" t="s">
        <v>128</v>
      </c>
      <c r="E825" s="23"/>
      <c r="F825" s="67">
        <f>F826+F838</f>
        <v>9740.400000000001</v>
      </c>
      <c r="G825" s="98">
        <f>G826+G838</f>
        <v>9255.2</v>
      </c>
      <c r="H825" s="67">
        <f t="shared" si="40"/>
        <v>95.01868506426841</v>
      </c>
    </row>
    <row r="826" spans="1:8" ht="27" customHeight="1">
      <c r="A826" s="19" t="s">
        <v>777</v>
      </c>
      <c r="B826" s="20"/>
      <c r="C826" s="21"/>
      <c r="D826" s="22" t="s">
        <v>708</v>
      </c>
      <c r="E826" s="23"/>
      <c r="F826" s="67">
        <f>F827+F833</f>
        <v>9640.400000000001</v>
      </c>
      <c r="G826" s="98">
        <f>G827+G833</f>
        <v>9216.2</v>
      </c>
      <c r="H826" s="67">
        <f t="shared" si="40"/>
        <v>95.59976764449607</v>
      </c>
    </row>
    <row r="827" spans="1:8" ht="18.75" customHeight="1">
      <c r="A827" s="19" t="s">
        <v>546</v>
      </c>
      <c r="B827" s="20"/>
      <c r="C827" s="21"/>
      <c r="D827" s="22" t="s">
        <v>551</v>
      </c>
      <c r="E827" s="23"/>
      <c r="F827" s="67">
        <f>F828+F830</f>
        <v>5430.400000000001</v>
      </c>
      <c r="G827" s="98">
        <f>G828+G830</f>
        <v>5238.3</v>
      </c>
      <c r="H827" s="67">
        <f t="shared" si="40"/>
        <v>96.46250736593989</v>
      </c>
    </row>
    <row r="828" spans="1:8" ht="17.25" customHeight="1">
      <c r="A828" s="19" t="s">
        <v>621</v>
      </c>
      <c r="B828" s="20"/>
      <c r="C828" s="21"/>
      <c r="D828" s="22" t="s">
        <v>552</v>
      </c>
      <c r="E828" s="23"/>
      <c r="F828" s="67">
        <f>F829</f>
        <v>345.6</v>
      </c>
      <c r="G828" s="98">
        <f>G829</f>
        <v>338.3</v>
      </c>
      <c r="H828" s="67">
        <f t="shared" si="40"/>
        <v>97.88773148148148</v>
      </c>
    </row>
    <row r="829" spans="1:8" ht="27" customHeight="1">
      <c r="A829" s="19" t="s">
        <v>424</v>
      </c>
      <c r="B829" s="20"/>
      <c r="C829" s="21"/>
      <c r="D829" s="22"/>
      <c r="E829" s="23">
        <v>240</v>
      </c>
      <c r="F829" s="67">
        <v>345.6</v>
      </c>
      <c r="G829" s="98">
        <v>338.3</v>
      </c>
      <c r="H829" s="67">
        <f t="shared" si="40"/>
        <v>97.88773148148148</v>
      </c>
    </row>
    <row r="830" spans="1:8" ht="14.25" customHeight="1">
      <c r="A830" s="19" t="s">
        <v>228</v>
      </c>
      <c r="B830" s="20"/>
      <c r="C830" s="21"/>
      <c r="D830" s="22" t="s">
        <v>553</v>
      </c>
      <c r="E830" s="23"/>
      <c r="F830" s="67">
        <f>SUM(F831:F832)</f>
        <v>5084.8</v>
      </c>
      <c r="G830" s="98">
        <f>SUM(G831:G832)</f>
        <v>4900</v>
      </c>
      <c r="H830" s="67">
        <f t="shared" si="40"/>
        <v>96.36563876651982</v>
      </c>
    </row>
    <row r="831" spans="1:8" ht="25.5" customHeight="1">
      <c r="A831" s="19" t="s">
        <v>424</v>
      </c>
      <c r="B831" s="20"/>
      <c r="C831" s="21"/>
      <c r="D831" s="22"/>
      <c r="E831" s="23">
        <v>240</v>
      </c>
      <c r="F831" s="67">
        <v>100</v>
      </c>
      <c r="G831" s="98">
        <v>0</v>
      </c>
      <c r="H831" s="67">
        <f t="shared" si="40"/>
        <v>0</v>
      </c>
    </row>
    <row r="832" spans="1:8" ht="17.25" customHeight="1">
      <c r="A832" s="19" t="s">
        <v>415</v>
      </c>
      <c r="B832" s="20"/>
      <c r="C832" s="21"/>
      <c r="D832" s="22"/>
      <c r="E832" s="23" t="s">
        <v>416</v>
      </c>
      <c r="F832" s="67">
        <v>4984.8</v>
      </c>
      <c r="G832" s="98">
        <v>4900</v>
      </c>
      <c r="H832" s="67">
        <f t="shared" si="40"/>
        <v>98.29882843845289</v>
      </c>
    </row>
    <row r="833" spans="1:8" ht="18" customHeight="1">
      <c r="A833" s="19" t="s">
        <v>554</v>
      </c>
      <c r="B833" s="20"/>
      <c r="C833" s="21"/>
      <c r="D833" s="22" t="s">
        <v>555</v>
      </c>
      <c r="E833" s="23"/>
      <c r="F833" s="67">
        <f>F834</f>
        <v>4210</v>
      </c>
      <c r="G833" s="98">
        <f>G834</f>
        <v>3977.8999999999996</v>
      </c>
      <c r="H833" s="67">
        <f t="shared" si="40"/>
        <v>94.48693586698337</v>
      </c>
    </row>
    <row r="834" spans="1:8" ht="18" customHeight="1">
      <c r="A834" s="19" t="s">
        <v>228</v>
      </c>
      <c r="B834" s="20"/>
      <c r="C834" s="21"/>
      <c r="D834" s="22" t="s">
        <v>556</v>
      </c>
      <c r="E834" s="23"/>
      <c r="F834" s="67">
        <f>SUM(F835:F837)</f>
        <v>4210</v>
      </c>
      <c r="G834" s="98">
        <f>SUM(G835:G837)</f>
        <v>3977.8999999999996</v>
      </c>
      <c r="H834" s="67">
        <f t="shared" si="40"/>
        <v>94.48693586698337</v>
      </c>
    </row>
    <row r="835" spans="1:8" ht="17.25" customHeight="1">
      <c r="A835" s="19" t="s">
        <v>415</v>
      </c>
      <c r="B835" s="20"/>
      <c r="C835" s="21"/>
      <c r="D835" s="22"/>
      <c r="E835" s="23" t="s">
        <v>416</v>
      </c>
      <c r="F835" s="67">
        <v>3885</v>
      </c>
      <c r="G835" s="98">
        <v>3830.2</v>
      </c>
      <c r="H835" s="67">
        <f t="shared" si="40"/>
        <v>98.58944658944658</v>
      </c>
    </row>
    <row r="836" spans="1:8" ht="27.75" customHeight="1">
      <c r="A836" s="19" t="s">
        <v>403</v>
      </c>
      <c r="B836" s="20"/>
      <c r="C836" s="21"/>
      <c r="D836" s="22"/>
      <c r="E836" s="23" t="s">
        <v>404</v>
      </c>
      <c r="F836" s="67">
        <v>305</v>
      </c>
      <c r="G836" s="98">
        <v>147.7</v>
      </c>
      <c r="H836" s="67">
        <f t="shared" si="40"/>
        <v>48.42622950819672</v>
      </c>
    </row>
    <row r="837" spans="1:8" ht="17.25" customHeight="1">
      <c r="A837" s="19" t="s">
        <v>425</v>
      </c>
      <c r="B837" s="20"/>
      <c r="C837" s="21"/>
      <c r="D837" s="22"/>
      <c r="E837" s="23" t="s">
        <v>417</v>
      </c>
      <c r="F837" s="67">
        <v>20</v>
      </c>
      <c r="G837" s="98">
        <v>0</v>
      </c>
      <c r="H837" s="67">
        <f t="shared" si="40"/>
        <v>0</v>
      </c>
    </row>
    <row r="838" spans="1:8" ht="26.25" customHeight="1">
      <c r="A838" s="19" t="s">
        <v>300</v>
      </c>
      <c r="B838" s="20"/>
      <c r="C838" s="21"/>
      <c r="D838" s="22" t="s">
        <v>557</v>
      </c>
      <c r="E838" s="23"/>
      <c r="F838" s="67">
        <f aca="true" t="shared" si="46" ref="F838:G840">F839</f>
        <v>100</v>
      </c>
      <c r="G838" s="98">
        <f t="shared" si="46"/>
        <v>39</v>
      </c>
      <c r="H838" s="67">
        <f t="shared" si="40"/>
        <v>39</v>
      </c>
    </row>
    <row r="839" spans="1:8" ht="16.5" customHeight="1">
      <c r="A839" s="19" t="s">
        <v>558</v>
      </c>
      <c r="B839" s="20"/>
      <c r="C839" s="21"/>
      <c r="D839" s="22" t="s">
        <v>559</v>
      </c>
      <c r="E839" s="23"/>
      <c r="F839" s="67">
        <f t="shared" si="46"/>
        <v>100</v>
      </c>
      <c r="G839" s="98">
        <f t="shared" si="46"/>
        <v>39</v>
      </c>
      <c r="H839" s="67">
        <f t="shared" si="40"/>
        <v>39</v>
      </c>
    </row>
    <row r="840" spans="1:8" ht="17.25" customHeight="1">
      <c r="A840" s="19" t="s">
        <v>228</v>
      </c>
      <c r="B840" s="20"/>
      <c r="C840" s="21"/>
      <c r="D840" s="22" t="s">
        <v>560</v>
      </c>
      <c r="E840" s="23"/>
      <c r="F840" s="67">
        <f t="shared" si="46"/>
        <v>100</v>
      </c>
      <c r="G840" s="98">
        <f t="shared" si="46"/>
        <v>39</v>
      </c>
      <c r="H840" s="67">
        <f t="shared" si="40"/>
        <v>39</v>
      </c>
    </row>
    <row r="841" spans="1:8" ht="15.75" customHeight="1">
      <c r="A841" s="19" t="s">
        <v>402</v>
      </c>
      <c r="B841" s="20"/>
      <c r="C841" s="21"/>
      <c r="D841" s="22"/>
      <c r="E841" s="23" t="s">
        <v>401</v>
      </c>
      <c r="F841" s="67">
        <v>100</v>
      </c>
      <c r="G841" s="98">
        <v>39</v>
      </c>
      <c r="H841" s="67">
        <f t="shared" si="40"/>
        <v>39</v>
      </c>
    </row>
    <row r="842" spans="1:8" ht="26.25" customHeight="1">
      <c r="A842" s="19" t="s">
        <v>623</v>
      </c>
      <c r="B842" s="20"/>
      <c r="C842" s="21"/>
      <c r="D842" s="22" t="s">
        <v>792</v>
      </c>
      <c r="E842" s="23"/>
      <c r="F842" s="67">
        <f>F843</f>
        <v>1959.6999999999998</v>
      </c>
      <c r="G842" s="98">
        <f>G843</f>
        <v>1959.6</v>
      </c>
      <c r="H842" s="67">
        <f aca="true" t="shared" si="47" ref="H842:H905">G842/F842*100</f>
        <v>99.99489717813952</v>
      </c>
    </row>
    <row r="843" spans="1:8" ht="17.25" customHeight="1">
      <c r="A843" s="19" t="s">
        <v>622</v>
      </c>
      <c r="B843" s="20"/>
      <c r="C843" s="21"/>
      <c r="D843" s="22" t="s">
        <v>561</v>
      </c>
      <c r="E843" s="23"/>
      <c r="F843" s="67">
        <f>F844</f>
        <v>1959.6999999999998</v>
      </c>
      <c r="G843" s="98">
        <f>G844</f>
        <v>1959.6</v>
      </c>
      <c r="H843" s="67">
        <f t="shared" si="47"/>
        <v>99.99489717813952</v>
      </c>
    </row>
    <row r="844" spans="1:8" ht="26.25" customHeight="1">
      <c r="A844" s="19" t="s">
        <v>562</v>
      </c>
      <c r="B844" s="20"/>
      <c r="C844" s="21"/>
      <c r="D844" s="22" t="s">
        <v>563</v>
      </c>
      <c r="E844" s="23"/>
      <c r="F844" s="67">
        <f>F845+F847+F849</f>
        <v>1959.6999999999998</v>
      </c>
      <c r="G844" s="98">
        <f>G845+G847+G849</f>
        <v>1959.6</v>
      </c>
      <c r="H844" s="67">
        <f t="shared" si="47"/>
        <v>99.99489717813952</v>
      </c>
    </row>
    <row r="845" spans="1:8" ht="37.5" customHeight="1">
      <c r="A845" s="61" t="s">
        <v>644</v>
      </c>
      <c r="B845" s="20"/>
      <c r="C845" s="21"/>
      <c r="D845" s="22" t="s">
        <v>642</v>
      </c>
      <c r="E845" s="23"/>
      <c r="F845" s="67">
        <f>F846</f>
        <v>478</v>
      </c>
      <c r="G845" s="98">
        <f>G846</f>
        <v>478</v>
      </c>
      <c r="H845" s="67">
        <f t="shared" si="47"/>
        <v>100</v>
      </c>
    </row>
    <row r="846" spans="1:8" ht="18" customHeight="1">
      <c r="A846" s="19" t="s">
        <v>415</v>
      </c>
      <c r="B846" s="20"/>
      <c r="C846" s="21"/>
      <c r="D846" s="22"/>
      <c r="E846" s="23">
        <v>310</v>
      </c>
      <c r="F846" s="67">
        <v>478</v>
      </c>
      <c r="G846" s="98">
        <v>478</v>
      </c>
      <c r="H846" s="67">
        <f t="shared" si="47"/>
        <v>100</v>
      </c>
    </row>
    <row r="847" spans="1:8" ht="34.5" customHeight="1">
      <c r="A847" s="61" t="s">
        <v>549</v>
      </c>
      <c r="B847" s="20"/>
      <c r="C847" s="21"/>
      <c r="D847" s="22" t="s">
        <v>550</v>
      </c>
      <c r="E847" s="23"/>
      <c r="F847" s="67">
        <f>F848</f>
        <v>740.8</v>
      </c>
      <c r="G847" s="98">
        <f>G848</f>
        <v>740.8</v>
      </c>
      <c r="H847" s="67">
        <f t="shared" si="47"/>
        <v>100</v>
      </c>
    </row>
    <row r="848" spans="1:8" ht="18.75" customHeight="1">
      <c r="A848" s="19" t="s">
        <v>415</v>
      </c>
      <c r="B848" s="20"/>
      <c r="C848" s="21"/>
      <c r="D848" s="22"/>
      <c r="E848" s="23" t="s">
        <v>416</v>
      </c>
      <c r="F848" s="67">
        <v>740.8</v>
      </c>
      <c r="G848" s="98">
        <v>740.8</v>
      </c>
      <c r="H848" s="67">
        <f t="shared" si="47"/>
        <v>100</v>
      </c>
    </row>
    <row r="849" spans="1:8" ht="37.5" customHeight="1">
      <c r="A849" s="19" t="s">
        <v>645</v>
      </c>
      <c r="B849" s="20"/>
      <c r="C849" s="21"/>
      <c r="D849" s="22" t="s">
        <v>643</v>
      </c>
      <c r="E849" s="23"/>
      <c r="F849" s="67">
        <f>F850</f>
        <v>740.9</v>
      </c>
      <c r="G849" s="98">
        <f>G850</f>
        <v>740.8</v>
      </c>
      <c r="H849" s="67">
        <f t="shared" si="47"/>
        <v>99.9865029018761</v>
      </c>
    </row>
    <row r="850" spans="1:8" ht="17.25" customHeight="1">
      <c r="A850" s="19" t="s">
        <v>415</v>
      </c>
      <c r="B850" s="20"/>
      <c r="C850" s="21"/>
      <c r="D850" s="22"/>
      <c r="E850" s="23">
        <v>310</v>
      </c>
      <c r="F850" s="67">
        <v>740.9</v>
      </c>
      <c r="G850" s="98">
        <v>740.8</v>
      </c>
      <c r="H850" s="67">
        <f t="shared" si="47"/>
        <v>99.9865029018761</v>
      </c>
    </row>
    <row r="851" spans="1:8" ht="27.75" customHeight="1">
      <c r="A851" s="19" t="s">
        <v>637</v>
      </c>
      <c r="B851" s="20"/>
      <c r="C851" s="21"/>
      <c r="D851" s="22" t="s">
        <v>254</v>
      </c>
      <c r="E851" s="23"/>
      <c r="F851" s="67">
        <f>F852</f>
        <v>66645.8</v>
      </c>
      <c r="G851" s="98">
        <f>G852</f>
        <v>65020.799999999996</v>
      </c>
      <c r="H851" s="67">
        <f t="shared" si="47"/>
        <v>97.5617368236258</v>
      </c>
    </row>
    <row r="852" spans="1:8" ht="15.75" customHeight="1">
      <c r="A852" s="19" t="s">
        <v>487</v>
      </c>
      <c r="B852" s="20"/>
      <c r="C852" s="21"/>
      <c r="D852" s="22" t="s">
        <v>255</v>
      </c>
      <c r="E852" s="23"/>
      <c r="F852" s="67">
        <f>F854+F857</f>
        <v>66645.8</v>
      </c>
      <c r="G852" s="98">
        <f>G854+G857</f>
        <v>65020.799999999996</v>
      </c>
      <c r="H852" s="67">
        <f t="shared" si="47"/>
        <v>97.5617368236258</v>
      </c>
    </row>
    <row r="853" spans="1:8" ht="33.75" customHeight="1">
      <c r="A853" s="19" t="s">
        <v>302</v>
      </c>
      <c r="B853" s="20"/>
      <c r="C853" s="21"/>
      <c r="D853" s="22" t="s">
        <v>256</v>
      </c>
      <c r="E853" s="23"/>
      <c r="F853" s="67">
        <f>F854</f>
        <v>2210.8</v>
      </c>
      <c r="G853" s="98">
        <f>G854</f>
        <v>2191.2</v>
      </c>
      <c r="H853" s="67">
        <f t="shared" si="47"/>
        <v>99.11344309752124</v>
      </c>
    </row>
    <row r="854" spans="1:8" ht="19.5" customHeight="1">
      <c r="A854" s="19" t="s">
        <v>477</v>
      </c>
      <c r="B854" s="20"/>
      <c r="C854" s="21"/>
      <c r="D854" s="22" t="s">
        <v>332</v>
      </c>
      <c r="E854" s="23"/>
      <c r="F854" s="67">
        <f>SUM(F855:F856)</f>
        <v>2210.8</v>
      </c>
      <c r="G854" s="98">
        <f>SUM(G855:G856)</f>
        <v>2191.2</v>
      </c>
      <c r="H854" s="67">
        <f t="shared" si="47"/>
        <v>99.11344309752124</v>
      </c>
    </row>
    <row r="855" spans="1:8" ht="25.5" customHeight="1">
      <c r="A855" s="19" t="s">
        <v>406</v>
      </c>
      <c r="B855" s="20"/>
      <c r="C855" s="21"/>
      <c r="D855" s="22"/>
      <c r="E855" s="23">
        <v>240</v>
      </c>
      <c r="F855" s="67">
        <v>20.9</v>
      </c>
      <c r="G855" s="98">
        <v>16</v>
      </c>
      <c r="H855" s="67">
        <f t="shared" si="47"/>
        <v>76.55502392344498</v>
      </c>
    </row>
    <row r="856" spans="1:8" ht="19.5" customHeight="1">
      <c r="A856" s="19" t="s">
        <v>415</v>
      </c>
      <c r="B856" s="20"/>
      <c r="C856" s="21"/>
      <c r="D856" s="22"/>
      <c r="E856" s="23" t="s">
        <v>416</v>
      </c>
      <c r="F856" s="67">
        <v>2189.9</v>
      </c>
      <c r="G856" s="98">
        <v>2175.2</v>
      </c>
      <c r="H856" s="67">
        <f t="shared" si="47"/>
        <v>99.32873647198501</v>
      </c>
    </row>
    <row r="857" spans="1:8" ht="25.5" customHeight="1">
      <c r="A857" s="19" t="s">
        <v>303</v>
      </c>
      <c r="B857" s="20"/>
      <c r="C857" s="21"/>
      <c r="D857" s="22" t="s">
        <v>306</v>
      </c>
      <c r="E857" s="23"/>
      <c r="F857" s="67">
        <f>F858</f>
        <v>64435</v>
      </c>
      <c r="G857" s="98">
        <f>G858</f>
        <v>62829.6</v>
      </c>
      <c r="H857" s="67">
        <f t="shared" si="47"/>
        <v>97.50849693489563</v>
      </c>
    </row>
    <row r="858" spans="1:8" ht="29.25" customHeight="1">
      <c r="A858" s="86" t="s">
        <v>823</v>
      </c>
      <c r="B858" s="20"/>
      <c r="C858" s="21"/>
      <c r="D858" s="22" t="s">
        <v>333</v>
      </c>
      <c r="E858" s="23"/>
      <c r="F858" s="67">
        <f>SUM(F859:F860)</f>
        <v>64435</v>
      </c>
      <c r="G858" s="98">
        <f>SUM(G859:G860)</f>
        <v>62829.6</v>
      </c>
      <c r="H858" s="67">
        <f t="shared" si="47"/>
        <v>97.50849693489563</v>
      </c>
    </row>
    <row r="859" spans="1:8" ht="24" customHeight="1">
      <c r="A859" s="19" t="s">
        <v>406</v>
      </c>
      <c r="B859" s="20"/>
      <c r="C859" s="21"/>
      <c r="D859" s="22"/>
      <c r="E859" s="23">
        <v>240</v>
      </c>
      <c r="F859" s="67">
        <v>479</v>
      </c>
      <c r="G859" s="98">
        <v>468.6</v>
      </c>
      <c r="H859" s="67">
        <f t="shared" si="47"/>
        <v>97.82881002087683</v>
      </c>
    </row>
    <row r="860" spans="1:8" ht="18.75" customHeight="1">
      <c r="A860" s="19" t="s">
        <v>415</v>
      </c>
      <c r="B860" s="20"/>
      <c r="C860" s="21"/>
      <c r="D860" s="22"/>
      <c r="E860" s="23">
        <v>310</v>
      </c>
      <c r="F860" s="67">
        <v>63956</v>
      </c>
      <c r="G860" s="98">
        <v>62361</v>
      </c>
      <c r="H860" s="67">
        <f t="shared" si="47"/>
        <v>97.50609794233536</v>
      </c>
    </row>
    <row r="861" spans="1:8" ht="20.25" customHeight="1">
      <c r="A861" s="19" t="s">
        <v>238</v>
      </c>
      <c r="B861" s="20"/>
      <c r="C861" s="21"/>
      <c r="D861" s="22" t="s">
        <v>144</v>
      </c>
      <c r="E861" s="23"/>
      <c r="F861" s="67">
        <f>F862</f>
        <v>18286</v>
      </c>
      <c r="G861" s="98">
        <f>G862</f>
        <v>16592.9</v>
      </c>
      <c r="H861" s="67">
        <f t="shared" si="47"/>
        <v>90.74100404681178</v>
      </c>
    </row>
    <row r="862" spans="1:8" ht="26.25" customHeight="1">
      <c r="A862" s="19" t="s">
        <v>464</v>
      </c>
      <c r="B862" s="20"/>
      <c r="C862" s="21"/>
      <c r="D862" s="22" t="s">
        <v>145</v>
      </c>
      <c r="E862" s="23"/>
      <c r="F862" s="67">
        <f>F863</f>
        <v>18286</v>
      </c>
      <c r="G862" s="98">
        <f>G863</f>
        <v>16592.9</v>
      </c>
      <c r="H862" s="67">
        <f t="shared" si="47"/>
        <v>90.74100404681178</v>
      </c>
    </row>
    <row r="863" spans="1:8" ht="18.75" customHeight="1">
      <c r="A863" s="19" t="s">
        <v>408</v>
      </c>
      <c r="B863" s="20"/>
      <c r="C863" s="21"/>
      <c r="D863" s="22"/>
      <c r="E863" s="23" t="s">
        <v>410</v>
      </c>
      <c r="F863" s="67">
        <v>18286</v>
      </c>
      <c r="G863" s="98">
        <v>16592.9</v>
      </c>
      <c r="H863" s="67">
        <f t="shared" si="47"/>
        <v>90.74100404681178</v>
      </c>
    </row>
    <row r="864" spans="1:8" ht="14.25" customHeight="1">
      <c r="A864" s="19" t="s">
        <v>200</v>
      </c>
      <c r="B864" s="20" t="s">
        <v>217</v>
      </c>
      <c r="C864" s="21" t="s">
        <v>209</v>
      </c>
      <c r="D864" s="22"/>
      <c r="E864" s="23"/>
      <c r="F864" s="67">
        <f>F865+F871</f>
        <v>52220</v>
      </c>
      <c r="G864" s="98">
        <f>G865+G871</f>
        <v>51169</v>
      </c>
      <c r="H864" s="67">
        <f t="shared" si="47"/>
        <v>97.98736116430487</v>
      </c>
    </row>
    <row r="865" spans="1:8" ht="31.5" customHeight="1">
      <c r="A865" s="19" t="s">
        <v>441</v>
      </c>
      <c r="B865" s="20"/>
      <c r="C865" s="21"/>
      <c r="D865" s="22" t="s">
        <v>639</v>
      </c>
      <c r="E865" s="23"/>
      <c r="F865" s="67">
        <f>F866</f>
        <v>42371</v>
      </c>
      <c r="G865" s="98">
        <f>G866</f>
        <v>41927.4</v>
      </c>
      <c r="H865" s="67">
        <f t="shared" si="47"/>
        <v>98.95305751575371</v>
      </c>
    </row>
    <row r="866" spans="1:8" ht="14.25" customHeight="1">
      <c r="A866" s="19" t="s">
        <v>396</v>
      </c>
      <c r="B866" s="20"/>
      <c r="C866" s="21"/>
      <c r="D866" s="22" t="s">
        <v>640</v>
      </c>
      <c r="E866" s="23"/>
      <c r="F866" s="67">
        <f>F868</f>
        <v>42371</v>
      </c>
      <c r="G866" s="98">
        <f>G868</f>
        <v>41927.4</v>
      </c>
      <c r="H866" s="67">
        <f t="shared" si="47"/>
        <v>98.95305751575371</v>
      </c>
    </row>
    <row r="867" spans="1:8" ht="27.75" customHeight="1">
      <c r="A867" s="19" t="s">
        <v>717</v>
      </c>
      <c r="B867" s="20"/>
      <c r="C867" s="21"/>
      <c r="D867" s="22" t="s">
        <v>718</v>
      </c>
      <c r="E867" s="23"/>
      <c r="F867" s="67">
        <f>F868</f>
        <v>42371</v>
      </c>
      <c r="G867" s="98">
        <f>G868</f>
        <v>41927.4</v>
      </c>
      <c r="H867" s="67">
        <f t="shared" si="47"/>
        <v>98.95305751575371</v>
      </c>
    </row>
    <row r="868" spans="1:8" ht="39" customHeight="1">
      <c r="A868" s="19" t="s">
        <v>247</v>
      </c>
      <c r="B868" s="20"/>
      <c r="C868" s="21"/>
      <c r="D868" s="22" t="s">
        <v>49</v>
      </c>
      <c r="E868" s="23"/>
      <c r="F868" s="67">
        <f>F869+F870</f>
        <v>42371</v>
      </c>
      <c r="G868" s="98">
        <f>G869+G870</f>
        <v>41927.4</v>
      </c>
      <c r="H868" s="67">
        <f t="shared" si="47"/>
        <v>98.95305751575371</v>
      </c>
    </row>
    <row r="869" spans="1:8" ht="27.75" customHeight="1">
      <c r="A869" s="19" t="s">
        <v>406</v>
      </c>
      <c r="B869" s="20"/>
      <c r="C869" s="21"/>
      <c r="D869" s="22"/>
      <c r="E869" s="23">
        <v>240</v>
      </c>
      <c r="F869" s="67">
        <v>610</v>
      </c>
      <c r="G869" s="98">
        <v>309.8</v>
      </c>
      <c r="H869" s="67">
        <f t="shared" si="47"/>
        <v>50.78688524590164</v>
      </c>
    </row>
    <row r="870" spans="1:8" ht="18.75" customHeight="1">
      <c r="A870" s="19" t="s">
        <v>415</v>
      </c>
      <c r="B870" s="20"/>
      <c r="C870" s="21"/>
      <c r="D870" s="22"/>
      <c r="E870" s="23" t="s">
        <v>416</v>
      </c>
      <c r="F870" s="67">
        <v>41761</v>
      </c>
      <c r="G870" s="98">
        <v>41617.6</v>
      </c>
      <c r="H870" s="67">
        <f t="shared" si="47"/>
        <v>99.65661741816527</v>
      </c>
    </row>
    <row r="871" spans="1:8" ht="17.25" customHeight="1">
      <c r="A871" s="19" t="s">
        <v>791</v>
      </c>
      <c r="B871" s="20"/>
      <c r="C871" s="21"/>
      <c r="D871" s="22" t="s">
        <v>792</v>
      </c>
      <c r="E871" s="23"/>
      <c r="F871" s="67">
        <f aca="true" t="shared" si="48" ref="F871:G874">F872</f>
        <v>9849</v>
      </c>
      <c r="G871" s="98">
        <f t="shared" si="48"/>
        <v>9241.6</v>
      </c>
      <c r="H871" s="67">
        <f t="shared" si="47"/>
        <v>93.83287643415575</v>
      </c>
    </row>
    <row r="872" spans="1:8" ht="27" customHeight="1">
      <c r="A872" s="19" t="s">
        <v>767</v>
      </c>
      <c r="B872" s="20"/>
      <c r="C872" s="21"/>
      <c r="D872" s="22" t="s">
        <v>793</v>
      </c>
      <c r="E872" s="23"/>
      <c r="F872" s="67">
        <f t="shared" si="48"/>
        <v>9849</v>
      </c>
      <c r="G872" s="98">
        <f t="shared" si="48"/>
        <v>9241.6</v>
      </c>
      <c r="H872" s="67">
        <f t="shared" si="47"/>
        <v>93.83287643415575</v>
      </c>
    </row>
    <row r="873" spans="1:8" ht="39" customHeight="1">
      <c r="A873" s="19" t="s">
        <v>774</v>
      </c>
      <c r="B873" s="20"/>
      <c r="C873" s="21"/>
      <c r="D873" s="22" t="s">
        <v>794</v>
      </c>
      <c r="E873" s="23"/>
      <c r="F873" s="67">
        <f t="shared" si="48"/>
        <v>9849</v>
      </c>
      <c r="G873" s="98">
        <f t="shared" si="48"/>
        <v>9241.6</v>
      </c>
      <c r="H873" s="67">
        <f t="shared" si="47"/>
        <v>93.83287643415575</v>
      </c>
    </row>
    <row r="874" spans="1:8" ht="40.5" customHeight="1">
      <c r="A874" s="19" t="s">
        <v>174</v>
      </c>
      <c r="B874" s="20"/>
      <c r="C874" s="21"/>
      <c r="D874" s="22" t="s">
        <v>175</v>
      </c>
      <c r="E874" s="23"/>
      <c r="F874" s="67">
        <f t="shared" si="48"/>
        <v>9849</v>
      </c>
      <c r="G874" s="98">
        <f t="shared" si="48"/>
        <v>9241.6</v>
      </c>
      <c r="H874" s="67">
        <f t="shared" si="47"/>
        <v>93.83287643415575</v>
      </c>
    </row>
    <row r="875" spans="1:8" ht="18" customHeight="1">
      <c r="A875" s="19" t="s">
        <v>412</v>
      </c>
      <c r="B875" s="20"/>
      <c r="C875" s="21"/>
      <c r="D875" s="22"/>
      <c r="E875" s="23" t="s">
        <v>413</v>
      </c>
      <c r="F875" s="67">
        <v>9849</v>
      </c>
      <c r="G875" s="98">
        <v>9241.6</v>
      </c>
      <c r="H875" s="67">
        <f t="shared" si="47"/>
        <v>93.83287643415575</v>
      </c>
    </row>
    <row r="876" spans="1:8" ht="15.75" customHeight="1">
      <c r="A876" s="29" t="s">
        <v>391</v>
      </c>
      <c r="B876" s="30" t="s">
        <v>210</v>
      </c>
      <c r="C876" s="30"/>
      <c r="D876" s="30"/>
      <c r="E876" s="30"/>
      <c r="F876" s="88">
        <f>F877</f>
        <v>108037.7</v>
      </c>
      <c r="G876" s="102">
        <f>G877</f>
        <v>89186.40000000001</v>
      </c>
      <c r="H876" s="107">
        <f t="shared" si="47"/>
        <v>82.55118352204833</v>
      </c>
    </row>
    <row r="877" spans="1:8" ht="16.5" customHeight="1">
      <c r="A877" s="19" t="s">
        <v>392</v>
      </c>
      <c r="B877" s="20" t="s">
        <v>210</v>
      </c>
      <c r="C877" s="21" t="s">
        <v>206</v>
      </c>
      <c r="D877" s="22"/>
      <c r="E877" s="23"/>
      <c r="F877" s="67">
        <f>F878</f>
        <v>108037.7</v>
      </c>
      <c r="G877" s="98">
        <f>G878</f>
        <v>89186.40000000001</v>
      </c>
      <c r="H877" s="67">
        <f t="shared" si="47"/>
        <v>82.55118352204833</v>
      </c>
    </row>
    <row r="878" spans="1:8" ht="28.5" customHeight="1">
      <c r="A878" s="19" t="s">
        <v>498</v>
      </c>
      <c r="B878" s="20"/>
      <c r="C878" s="21"/>
      <c r="D878" s="22" t="s">
        <v>499</v>
      </c>
      <c r="E878" s="23"/>
      <c r="F878" s="67">
        <f>F879+F892+F896</f>
        <v>108037.7</v>
      </c>
      <c r="G878" s="98">
        <f>G879+G892+G896</f>
        <v>89186.40000000001</v>
      </c>
      <c r="H878" s="67">
        <f t="shared" si="47"/>
        <v>82.55118352204833</v>
      </c>
    </row>
    <row r="879" spans="1:8" ht="18" customHeight="1">
      <c r="A879" s="19" t="s">
        <v>427</v>
      </c>
      <c r="B879" s="20"/>
      <c r="C879" s="21"/>
      <c r="D879" s="22" t="s">
        <v>586</v>
      </c>
      <c r="E879" s="23"/>
      <c r="F879" s="67">
        <f>F880+F886+F889</f>
        <v>29670.9</v>
      </c>
      <c r="G879" s="98">
        <f>G880+G886+G889</f>
        <v>29635.2</v>
      </c>
      <c r="H879" s="67">
        <f t="shared" si="47"/>
        <v>99.87968009059381</v>
      </c>
    </row>
    <row r="880" spans="1:8" ht="25.5" customHeight="1">
      <c r="A880" s="19" t="s">
        <v>589</v>
      </c>
      <c r="B880" s="20"/>
      <c r="C880" s="21"/>
      <c r="D880" s="22" t="s">
        <v>590</v>
      </c>
      <c r="E880" s="23"/>
      <c r="F880" s="67">
        <f>F881</f>
        <v>2468.4</v>
      </c>
      <c r="G880" s="98">
        <f>G881</f>
        <v>2432.7</v>
      </c>
      <c r="H880" s="67">
        <f t="shared" si="47"/>
        <v>98.55371900826445</v>
      </c>
    </row>
    <row r="881" spans="1:8" ht="18" customHeight="1">
      <c r="A881" s="19" t="s">
        <v>224</v>
      </c>
      <c r="B881" s="20"/>
      <c r="C881" s="21"/>
      <c r="D881" s="22" t="s">
        <v>591</v>
      </c>
      <c r="E881" s="23"/>
      <c r="F881" s="67">
        <f>SUM(F882:F885)</f>
        <v>2468.4</v>
      </c>
      <c r="G881" s="98">
        <f>SUM(G882:G885)</f>
        <v>2432.7</v>
      </c>
      <c r="H881" s="67">
        <f t="shared" si="47"/>
        <v>98.55371900826445</v>
      </c>
    </row>
    <row r="882" spans="1:8" ht="15" customHeight="1">
      <c r="A882" s="19" t="s">
        <v>246</v>
      </c>
      <c r="B882" s="20"/>
      <c r="C882" s="21"/>
      <c r="D882" s="22"/>
      <c r="E882" s="23" t="s">
        <v>429</v>
      </c>
      <c r="F882" s="67">
        <v>339</v>
      </c>
      <c r="G882" s="98">
        <v>339</v>
      </c>
      <c r="H882" s="67">
        <f t="shared" si="47"/>
        <v>100</v>
      </c>
    </row>
    <row r="883" spans="1:8" ht="15" customHeight="1">
      <c r="A883" s="19" t="s">
        <v>385</v>
      </c>
      <c r="B883" s="20"/>
      <c r="C883" s="21"/>
      <c r="D883" s="22"/>
      <c r="E883" s="23">
        <v>350</v>
      </c>
      <c r="F883" s="67">
        <v>111</v>
      </c>
      <c r="G883" s="98">
        <v>111</v>
      </c>
      <c r="H883" s="67">
        <f t="shared" si="47"/>
        <v>100</v>
      </c>
    </row>
    <row r="884" spans="1:8" ht="18.75" customHeight="1">
      <c r="A884" s="19" t="s">
        <v>408</v>
      </c>
      <c r="B884" s="20"/>
      <c r="C884" s="21"/>
      <c r="D884" s="22"/>
      <c r="E884" s="23">
        <v>610</v>
      </c>
      <c r="F884" s="67">
        <v>1713.4</v>
      </c>
      <c r="G884" s="98">
        <v>1712.2</v>
      </c>
      <c r="H884" s="67">
        <f t="shared" si="47"/>
        <v>99.92996381463756</v>
      </c>
    </row>
    <row r="885" spans="1:8" ht="15" customHeight="1">
      <c r="A885" s="19" t="s">
        <v>428</v>
      </c>
      <c r="B885" s="20"/>
      <c r="C885" s="21"/>
      <c r="D885" s="22"/>
      <c r="E885" s="23">
        <v>620</v>
      </c>
      <c r="F885" s="67">
        <v>305</v>
      </c>
      <c r="G885" s="98">
        <v>270.5</v>
      </c>
      <c r="H885" s="67">
        <f t="shared" si="47"/>
        <v>88.68852459016394</v>
      </c>
    </row>
    <row r="886" spans="1:8" ht="36.75" customHeight="1">
      <c r="A886" s="19" t="s">
        <v>592</v>
      </c>
      <c r="B886" s="20"/>
      <c r="C886" s="21"/>
      <c r="D886" s="22" t="s">
        <v>593</v>
      </c>
      <c r="E886" s="23"/>
      <c r="F886" s="67">
        <f>F887</f>
        <v>4790</v>
      </c>
      <c r="G886" s="98">
        <f>G887</f>
        <v>4790</v>
      </c>
      <c r="H886" s="67">
        <f t="shared" si="47"/>
        <v>100</v>
      </c>
    </row>
    <row r="887" spans="1:8" ht="17.25" customHeight="1">
      <c r="A887" s="19" t="s">
        <v>179</v>
      </c>
      <c r="B887" s="20"/>
      <c r="C887" s="21"/>
      <c r="D887" s="22" t="s">
        <v>594</v>
      </c>
      <c r="E887" s="23"/>
      <c r="F887" s="67">
        <f>F888</f>
        <v>4790</v>
      </c>
      <c r="G887" s="98">
        <f>G888</f>
        <v>4790</v>
      </c>
      <c r="H887" s="67">
        <f t="shared" si="47"/>
        <v>100</v>
      </c>
    </row>
    <row r="888" spans="1:8" ht="17.25" customHeight="1">
      <c r="A888" s="19" t="s">
        <v>408</v>
      </c>
      <c r="B888" s="20"/>
      <c r="C888" s="21"/>
      <c r="D888" s="22"/>
      <c r="E888" s="23" t="s">
        <v>410</v>
      </c>
      <c r="F888" s="67">
        <v>4790</v>
      </c>
      <c r="G888" s="98">
        <v>4790</v>
      </c>
      <c r="H888" s="67">
        <f t="shared" si="47"/>
        <v>100</v>
      </c>
    </row>
    <row r="889" spans="1:8" ht="37.5" customHeight="1">
      <c r="A889" s="19" t="s">
        <v>595</v>
      </c>
      <c r="B889" s="20"/>
      <c r="C889" s="21"/>
      <c r="D889" s="22" t="s">
        <v>596</v>
      </c>
      <c r="E889" s="23"/>
      <c r="F889" s="67">
        <f>F890</f>
        <v>22412.5</v>
      </c>
      <c r="G889" s="98">
        <f>G890</f>
        <v>22412.5</v>
      </c>
      <c r="H889" s="67">
        <f t="shared" si="47"/>
        <v>100</v>
      </c>
    </row>
    <row r="890" spans="1:8" ht="17.25" customHeight="1">
      <c r="A890" s="19" t="s">
        <v>179</v>
      </c>
      <c r="B890" s="20"/>
      <c r="C890" s="21"/>
      <c r="D890" s="22" t="s">
        <v>597</v>
      </c>
      <c r="E890" s="23"/>
      <c r="F890" s="67">
        <f>F891</f>
        <v>22412.5</v>
      </c>
      <c r="G890" s="98">
        <f>G891</f>
        <v>22412.5</v>
      </c>
      <c r="H890" s="67">
        <f t="shared" si="47"/>
        <v>100</v>
      </c>
    </row>
    <row r="891" spans="1:8" ht="17.25" customHeight="1">
      <c r="A891" s="35" t="s">
        <v>428</v>
      </c>
      <c r="B891" s="73"/>
      <c r="C891" s="74"/>
      <c r="D891" s="36"/>
      <c r="E891" s="37" t="s">
        <v>411</v>
      </c>
      <c r="F891" s="89">
        <v>22412.5</v>
      </c>
      <c r="G891" s="99">
        <v>22412.5</v>
      </c>
      <c r="H891" s="67">
        <f t="shared" si="47"/>
        <v>100</v>
      </c>
    </row>
    <row r="892" spans="1:8" ht="22.5" customHeight="1">
      <c r="A892" s="19" t="s">
        <v>448</v>
      </c>
      <c r="B892" s="20"/>
      <c r="C892" s="20"/>
      <c r="D892" s="37" t="s">
        <v>500</v>
      </c>
      <c r="E892" s="38"/>
      <c r="F892" s="67">
        <f aca="true" t="shared" si="49" ref="F892:G894">F893</f>
        <v>51171.6</v>
      </c>
      <c r="G892" s="98">
        <f t="shared" si="49"/>
        <v>51171.6</v>
      </c>
      <c r="H892" s="67">
        <f t="shared" si="47"/>
        <v>100</v>
      </c>
    </row>
    <row r="893" spans="1:8" ht="26.25" customHeight="1">
      <c r="A893" s="19" t="s">
        <v>482</v>
      </c>
      <c r="B893" s="20"/>
      <c r="C893" s="20"/>
      <c r="D893" s="37" t="s">
        <v>480</v>
      </c>
      <c r="E893" s="38"/>
      <c r="F893" s="67">
        <f t="shared" si="49"/>
        <v>51171.6</v>
      </c>
      <c r="G893" s="98">
        <f t="shared" si="49"/>
        <v>51171.6</v>
      </c>
      <c r="H893" s="67">
        <f t="shared" si="47"/>
        <v>100</v>
      </c>
    </row>
    <row r="894" spans="1:8" ht="17.25" customHeight="1">
      <c r="A894" s="19" t="s">
        <v>179</v>
      </c>
      <c r="B894" s="20"/>
      <c r="C894" s="20"/>
      <c r="D894" s="37" t="s">
        <v>481</v>
      </c>
      <c r="E894" s="38"/>
      <c r="F894" s="67">
        <f t="shared" si="49"/>
        <v>51171.6</v>
      </c>
      <c r="G894" s="98">
        <f t="shared" si="49"/>
        <v>51171.6</v>
      </c>
      <c r="H894" s="67">
        <f t="shared" si="47"/>
        <v>100</v>
      </c>
    </row>
    <row r="895" spans="1:8" ht="17.25" customHeight="1">
      <c r="A895" s="19" t="s">
        <v>408</v>
      </c>
      <c r="B895" s="20"/>
      <c r="C895" s="20"/>
      <c r="D895" s="37"/>
      <c r="E895" s="38">
        <v>610</v>
      </c>
      <c r="F895" s="67">
        <v>51171.6</v>
      </c>
      <c r="G895" s="98">
        <v>51171.6</v>
      </c>
      <c r="H895" s="67">
        <f t="shared" si="47"/>
        <v>100</v>
      </c>
    </row>
    <row r="896" spans="1:8" ht="17.25" customHeight="1">
      <c r="A896" s="84" t="s">
        <v>341</v>
      </c>
      <c r="B896" s="46"/>
      <c r="C896" s="87"/>
      <c r="D896" s="38" t="s">
        <v>327</v>
      </c>
      <c r="E896" s="38"/>
      <c r="F896" s="67">
        <f>+F900+F897+F911</f>
        <v>27195.2</v>
      </c>
      <c r="G896" s="98">
        <f>+G900+G897+G911</f>
        <v>8379.6</v>
      </c>
      <c r="H896" s="67">
        <f t="shared" si="47"/>
        <v>30.812790492439845</v>
      </c>
    </row>
    <row r="897" spans="1:8" ht="24" customHeight="1">
      <c r="A897" s="19" t="s">
        <v>366</v>
      </c>
      <c r="B897" s="31"/>
      <c r="C897" s="28"/>
      <c r="D897" s="25" t="s">
        <v>328</v>
      </c>
      <c r="E897" s="38"/>
      <c r="F897" s="67">
        <f>+F898</f>
        <v>103.9</v>
      </c>
      <c r="G897" s="98">
        <f>+G898</f>
        <v>103.9</v>
      </c>
      <c r="H897" s="67">
        <f t="shared" si="47"/>
        <v>100</v>
      </c>
    </row>
    <row r="898" spans="1:8" ht="26.25" customHeight="1">
      <c r="A898" s="43" t="s">
        <v>367</v>
      </c>
      <c r="B898" s="31"/>
      <c r="C898" s="33"/>
      <c r="D898" s="38" t="s">
        <v>368</v>
      </c>
      <c r="E898" s="38"/>
      <c r="F898" s="67">
        <f>+F899</f>
        <v>103.9</v>
      </c>
      <c r="G898" s="98">
        <f>+G899</f>
        <v>103.9</v>
      </c>
      <c r="H898" s="67">
        <f t="shared" si="47"/>
        <v>100</v>
      </c>
    </row>
    <row r="899" spans="1:8" ht="17.25" customHeight="1">
      <c r="A899" s="35" t="s">
        <v>751</v>
      </c>
      <c r="B899" s="31"/>
      <c r="C899" s="28"/>
      <c r="D899" s="22"/>
      <c r="E899" s="23" t="s">
        <v>413</v>
      </c>
      <c r="F899" s="67">
        <v>103.9</v>
      </c>
      <c r="G899" s="98">
        <v>103.9</v>
      </c>
      <c r="H899" s="67">
        <f t="shared" si="47"/>
        <v>100</v>
      </c>
    </row>
    <row r="900" spans="1:8" ht="35.25" customHeight="1">
      <c r="A900" s="84" t="s">
        <v>342</v>
      </c>
      <c r="B900" s="46"/>
      <c r="C900" s="87"/>
      <c r="D900" s="38" t="s">
        <v>343</v>
      </c>
      <c r="E900" s="38"/>
      <c r="F900" s="67">
        <f>+F909+F907+F905+F903+F901</f>
        <v>26920</v>
      </c>
      <c r="G900" s="98">
        <f>+G909+G907+G905+G903+G901</f>
        <v>8120.700000000001</v>
      </c>
      <c r="H900" s="67">
        <f t="shared" si="47"/>
        <v>30.166047548291235</v>
      </c>
    </row>
    <row r="901" spans="1:8" ht="17.25" customHeight="1">
      <c r="A901" s="84" t="s">
        <v>344</v>
      </c>
      <c r="B901" s="46"/>
      <c r="C901" s="87"/>
      <c r="D901" s="38" t="s">
        <v>345</v>
      </c>
      <c r="E901" s="38"/>
      <c r="F901" s="67">
        <f>+F902</f>
        <v>6103.6</v>
      </c>
      <c r="G901" s="98">
        <f>+G902</f>
        <v>4908.1</v>
      </c>
      <c r="H901" s="67">
        <f t="shared" si="47"/>
        <v>80.41319876794023</v>
      </c>
    </row>
    <row r="902" spans="1:8" ht="24" customHeight="1">
      <c r="A902" s="84" t="s">
        <v>406</v>
      </c>
      <c r="B902" s="46"/>
      <c r="C902" s="87"/>
      <c r="D902" s="38"/>
      <c r="E902" s="38">
        <v>240</v>
      </c>
      <c r="F902" s="67">
        <v>6103.6</v>
      </c>
      <c r="G902" s="98">
        <v>4908.1</v>
      </c>
      <c r="H902" s="67">
        <f t="shared" si="47"/>
        <v>80.41319876794023</v>
      </c>
    </row>
    <row r="903" spans="1:8" ht="17.25" customHeight="1">
      <c r="A903" s="84" t="s">
        <v>346</v>
      </c>
      <c r="B903" s="46"/>
      <c r="C903" s="87"/>
      <c r="D903" s="38" t="s">
        <v>347</v>
      </c>
      <c r="E903" s="38"/>
      <c r="F903" s="67">
        <f>+F904</f>
        <v>646.4</v>
      </c>
      <c r="G903" s="98">
        <f>+G904</f>
        <v>514.5</v>
      </c>
      <c r="H903" s="67">
        <f t="shared" si="47"/>
        <v>79.5946782178218</v>
      </c>
    </row>
    <row r="904" spans="1:8" ht="21.75" customHeight="1">
      <c r="A904" s="84" t="s">
        <v>406</v>
      </c>
      <c r="B904" s="46"/>
      <c r="C904" s="87"/>
      <c r="D904" s="38"/>
      <c r="E904" s="38">
        <v>240</v>
      </c>
      <c r="F904" s="67">
        <v>646.4</v>
      </c>
      <c r="G904" s="98">
        <v>514.5</v>
      </c>
      <c r="H904" s="67">
        <f t="shared" si="47"/>
        <v>79.5946782178218</v>
      </c>
    </row>
    <row r="905" spans="1:8" ht="17.25" customHeight="1">
      <c r="A905" s="84" t="s">
        <v>348</v>
      </c>
      <c r="B905" s="46"/>
      <c r="C905" s="87"/>
      <c r="D905" s="38" t="s">
        <v>349</v>
      </c>
      <c r="E905" s="38"/>
      <c r="F905" s="67">
        <f>+F906</f>
        <v>3738.6</v>
      </c>
      <c r="G905" s="98">
        <f>+G906</f>
        <v>2414.3</v>
      </c>
      <c r="H905" s="67">
        <f t="shared" si="47"/>
        <v>64.57764938747125</v>
      </c>
    </row>
    <row r="906" spans="1:8" ht="26.25" customHeight="1">
      <c r="A906" s="84" t="s">
        <v>406</v>
      </c>
      <c r="B906" s="46"/>
      <c r="C906" s="87"/>
      <c r="D906" s="38"/>
      <c r="E906" s="38">
        <v>240</v>
      </c>
      <c r="F906" s="67">
        <v>3738.6</v>
      </c>
      <c r="G906" s="98">
        <v>2414.3</v>
      </c>
      <c r="H906" s="67">
        <f aca="true" t="shared" si="50" ref="H906:H922">G906/F906*100</f>
        <v>64.57764938747125</v>
      </c>
    </row>
    <row r="907" spans="1:8" ht="23.25" customHeight="1">
      <c r="A907" s="84" t="s">
        <v>350</v>
      </c>
      <c r="B907" s="46"/>
      <c r="C907" s="87"/>
      <c r="D907" s="38" t="s">
        <v>351</v>
      </c>
      <c r="E907" s="38"/>
      <c r="F907" s="67">
        <f>+F908</f>
        <v>431.4</v>
      </c>
      <c r="G907" s="98">
        <f>+G908</f>
        <v>283.8</v>
      </c>
      <c r="H907" s="67">
        <f t="shared" si="50"/>
        <v>65.78581363004173</v>
      </c>
    </row>
    <row r="908" spans="1:8" ht="28.5" customHeight="1">
      <c r="A908" s="84" t="s">
        <v>406</v>
      </c>
      <c r="B908" s="46"/>
      <c r="C908" s="87"/>
      <c r="D908" s="38"/>
      <c r="E908" s="38">
        <v>240</v>
      </c>
      <c r="F908" s="67">
        <v>431.4</v>
      </c>
      <c r="G908" s="98">
        <v>283.8</v>
      </c>
      <c r="H908" s="67">
        <f t="shared" si="50"/>
        <v>65.78581363004173</v>
      </c>
    </row>
    <row r="909" spans="1:8" ht="22.5" customHeight="1">
      <c r="A909" s="84" t="s">
        <v>352</v>
      </c>
      <c r="B909" s="46"/>
      <c r="C909" s="87"/>
      <c r="D909" s="38" t="s">
        <v>353</v>
      </c>
      <c r="E909" s="38"/>
      <c r="F909" s="67">
        <f>+F910</f>
        <v>16000</v>
      </c>
      <c r="G909" s="98">
        <f>+G910</f>
        <v>0</v>
      </c>
      <c r="H909" s="67">
        <f t="shared" si="50"/>
        <v>0</v>
      </c>
    </row>
    <row r="910" spans="1:8" ht="27" customHeight="1">
      <c r="A910" s="84" t="s">
        <v>406</v>
      </c>
      <c r="B910" s="46"/>
      <c r="C910" s="87"/>
      <c r="D910" s="38"/>
      <c r="E910" s="38">
        <v>240</v>
      </c>
      <c r="F910" s="67">
        <v>16000</v>
      </c>
      <c r="G910" s="98">
        <v>0</v>
      </c>
      <c r="H910" s="67">
        <f t="shared" si="50"/>
        <v>0</v>
      </c>
    </row>
    <row r="911" spans="1:8" ht="27" customHeight="1">
      <c r="A911" s="43" t="s">
        <v>455</v>
      </c>
      <c r="B911" s="46"/>
      <c r="C911" s="87"/>
      <c r="D911" s="38" t="s">
        <v>457</v>
      </c>
      <c r="E911" s="38"/>
      <c r="F911" s="67">
        <f>F912+F914</f>
        <v>171.3</v>
      </c>
      <c r="G911" s="98">
        <f>G912+G914</f>
        <v>155</v>
      </c>
      <c r="H911" s="67">
        <f t="shared" si="50"/>
        <v>90.48453006421482</v>
      </c>
    </row>
    <row r="912" spans="1:8" ht="37.5" customHeight="1">
      <c r="A912" s="43" t="s">
        <v>456</v>
      </c>
      <c r="B912" s="46"/>
      <c r="C912" s="87"/>
      <c r="D912" s="38" t="s">
        <v>458</v>
      </c>
      <c r="E912" s="38"/>
      <c r="F912" s="67">
        <f>F913</f>
        <v>119.9</v>
      </c>
      <c r="G912" s="98">
        <f>G913</f>
        <v>108.5</v>
      </c>
      <c r="H912" s="67">
        <f t="shared" si="50"/>
        <v>90.49207673060884</v>
      </c>
    </row>
    <row r="913" spans="1:8" ht="17.25" customHeight="1">
      <c r="A913" s="43" t="s">
        <v>428</v>
      </c>
      <c r="B913" s="46"/>
      <c r="C913" s="87"/>
      <c r="D913" s="38"/>
      <c r="E913" s="38">
        <v>620</v>
      </c>
      <c r="F913" s="67">
        <v>119.9</v>
      </c>
      <c r="G913" s="98">
        <v>108.5</v>
      </c>
      <c r="H913" s="67">
        <f t="shared" si="50"/>
        <v>90.49207673060884</v>
      </c>
    </row>
    <row r="914" spans="1:8" ht="48" customHeight="1">
      <c r="A914" s="43" t="s">
        <v>587</v>
      </c>
      <c r="B914" s="31"/>
      <c r="C914" s="33"/>
      <c r="D914" s="38" t="s">
        <v>588</v>
      </c>
      <c r="E914" s="38"/>
      <c r="F914" s="67">
        <f>F915</f>
        <v>51.4</v>
      </c>
      <c r="G914" s="98">
        <f>G915</f>
        <v>46.5</v>
      </c>
      <c r="H914" s="67">
        <f t="shared" si="50"/>
        <v>90.46692607003891</v>
      </c>
    </row>
    <row r="915" spans="1:8" ht="17.25" customHeight="1">
      <c r="A915" s="43" t="s">
        <v>428</v>
      </c>
      <c r="B915" s="31"/>
      <c r="C915" s="33"/>
      <c r="D915" s="38"/>
      <c r="E915" s="38">
        <v>620</v>
      </c>
      <c r="F915" s="67">
        <v>51.4</v>
      </c>
      <c r="G915" s="98">
        <v>46.5</v>
      </c>
      <c r="H915" s="67">
        <f t="shared" si="50"/>
        <v>90.46692607003891</v>
      </c>
    </row>
    <row r="916" spans="1:8" ht="18" customHeight="1">
      <c r="A916" s="56" t="s">
        <v>234</v>
      </c>
      <c r="B916" s="57" t="s">
        <v>219</v>
      </c>
      <c r="C916" s="57"/>
      <c r="D916" s="57"/>
      <c r="E916" s="57"/>
      <c r="F916" s="91">
        <f aca="true" t="shared" si="51" ref="F916:G920">F917</f>
        <v>41883.6</v>
      </c>
      <c r="G916" s="101">
        <f t="shared" si="51"/>
        <v>37477.3</v>
      </c>
      <c r="H916" s="107">
        <f t="shared" si="50"/>
        <v>89.47965313392355</v>
      </c>
    </row>
    <row r="917" spans="1:8" ht="18" customHeight="1">
      <c r="A917" s="19" t="s">
        <v>598</v>
      </c>
      <c r="B917" s="20" t="s">
        <v>219</v>
      </c>
      <c r="C917" s="21" t="s">
        <v>206</v>
      </c>
      <c r="D917" s="22"/>
      <c r="E917" s="23"/>
      <c r="F917" s="67">
        <f t="shared" si="51"/>
        <v>41883.6</v>
      </c>
      <c r="G917" s="98">
        <f t="shared" si="51"/>
        <v>37477.3</v>
      </c>
      <c r="H917" s="67">
        <f t="shared" si="50"/>
        <v>89.47965313392355</v>
      </c>
    </row>
    <row r="918" spans="1:8" ht="27.75" customHeight="1">
      <c r="A918" s="19" t="s">
        <v>467</v>
      </c>
      <c r="B918" s="20"/>
      <c r="C918" s="21"/>
      <c r="D918" s="22" t="s">
        <v>146</v>
      </c>
      <c r="E918" s="23"/>
      <c r="F918" s="67">
        <f t="shared" si="51"/>
        <v>41883.6</v>
      </c>
      <c r="G918" s="98">
        <f t="shared" si="51"/>
        <v>37477.3</v>
      </c>
      <c r="H918" s="67">
        <f t="shared" si="50"/>
        <v>89.47965313392355</v>
      </c>
    </row>
    <row r="919" spans="1:8" ht="15" customHeight="1">
      <c r="A919" s="19" t="s">
        <v>605</v>
      </c>
      <c r="B919" s="33"/>
      <c r="C919" s="28"/>
      <c r="D919" s="22" t="s">
        <v>606</v>
      </c>
      <c r="E919" s="23"/>
      <c r="F919" s="67">
        <f t="shared" si="51"/>
        <v>41883.6</v>
      </c>
      <c r="G919" s="98">
        <f t="shared" si="51"/>
        <v>37477.3</v>
      </c>
      <c r="H919" s="67">
        <f t="shared" si="50"/>
        <v>89.47965313392355</v>
      </c>
    </row>
    <row r="920" spans="1:8" ht="15" customHeight="1">
      <c r="A920" s="19" t="s">
        <v>225</v>
      </c>
      <c r="B920" s="20"/>
      <c r="C920" s="21"/>
      <c r="D920" s="22" t="s">
        <v>607</v>
      </c>
      <c r="E920" s="23"/>
      <c r="F920" s="67">
        <f t="shared" si="51"/>
        <v>41883.6</v>
      </c>
      <c r="G920" s="98">
        <f t="shared" si="51"/>
        <v>37477.3</v>
      </c>
      <c r="H920" s="67">
        <f t="shared" si="50"/>
        <v>89.47965313392355</v>
      </c>
    </row>
    <row r="921" spans="1:8" ht="15" customHeight="1">
      <c r="A921" s="35" t="s">
        <v>241</v>
      </c>
      <c r="B921" s="73"/>
      <c r="C921" s="74"/>
      <c r="D921" s="36"/>
      <c r="E921" s="37" t="s">
        <v>242</v>
      </c>
      <c r="F921" s="89">
        <v>41883.6</v>
      </c>
      <c r="G921" s="99">
        <v>37477.3</v>
      </c>
      <c r="H921" s="67">
        <f t="shared" si="50"/>
        <v>89.47965313392355</v>
      </c>
    </row>
    <row r="922" spans="1:8" ht="15" customHeight="1">
      <c r="A922" s="109" t="s">
        <v>463</v>
      </c>
      <c r="B922" s="109"/>
      <c r="C922" s="109"/>
      <c r="D922" s="109"/>
      <c r="E922" s="109"/>
      <c r="F922" s="94">
        <f>F9+F235+F249+F301+F375+F498+F519+F749+F793+F876+F916</f>
        <v>4025585.6</v>
      </c>
      <c r="G922" s="105">
        <f>G9+G235+G249+G301+G375+G498+G519+G749+G793+G876+G916</f>
        <v>3672479.5</v>
      </c>
      <c r="H922" s="94">
        <f t="shared" si="50"/>
        <v>91.22845381799856</v>
      </c>
    </row>
    <row r="923" spans="1:6" ht="19.5" customHeight="1">
      <c r="A923" s="6"/>
      <c r="B923" s="7"/>
      <c r="C923" s="8"/>
      <c r="D923" s="9"/>
      <c r="E923" s="9"/>
      <c r="F923" s="10"/>
    </row>
    <row r="924" ht="15">
      <c r="F924" s="16"/>
    </row>
    <row r="925" spans="6:7" ht="15">
      <c r="F925" s="16"/>
      <c r="G925" s="16"/>
    </row>
    <row r="927" spans="6:7" ht="15">
      <c r="F927" s="16"/>
      <c r="G927" s="16"/>
    </row>
  </sheetData>
  <sheetProtection/>
  <mergeCells count="3">
    <mergeCell ref="D2:G2"/>
    <mergeCell ref="A5:G5"/>
    <mergeCell ref="A922:E922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2017-03-14T11:19:45Z</cp:lastPrinted>
  <dcterms:created xsi:type="dcterms:W3CDTF">2007-06-21T04:52:44Z</dcterms:created>
  <dcterms:modified xsi:type="dcterms:W3CDTF">2017-06-21T08:18:12Z</dcterms:modified>
  <cp:category/>
  <cp:version/>
  <cp:contentType/>
  <cp:contentStatus/>
</cp:coreProperties>
</file>