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Ср-ва о. и ф.2018год" sheetId="1" r:id="rId1"/>
  </sheets>
  <definedNames/>
  <calcPr fullCalcOnLoad="1"/>
</workbook>
</file>

<file path=xl/sharedStrings.xml><?xml version="1.0" encoding="utf-8"?>
<sst xmlns="http://schemas.openxmlformats.org/spreadsheetml/2006/main" count="110" uniqueCount="91">
  <si>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</si>
  <si>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</si>
  <si>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</si>
  <si>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</si>
  <si>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</si>
  <si>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</si>
  <si>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</si>
  <si>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</si>
  <si>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</si>
  <si>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</si>
  <si>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</si>
  <si>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</si>
  <si>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</si>
  <si>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</si>
  <si>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</si>
  <si>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</si>
  <si>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</si>
  <si>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</si>
  <si>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</si>
  <si>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</si>
  <si>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</si>
  <si>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</si>
  <si>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</si>
  <si>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</si>
  <si>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</si>
  <si>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</si>
  <si>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</si>
  <si>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</si>
  <si>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</si>
  <si>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Иные межбюджетные трансферты всего,    в том числе: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</si>
  <si>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2018 год
                                                                              </t>
  </si>
  <si>
    <t>Субвенции бюджетам муниципальных районов и городских округов  на осуществление переданных полномочий Московской области по организации проведения мероприятий по отлову и содержанию безнадзорных животных,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</si>
  <si>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</si>
  <si>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2018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</si>
  <si>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</si>
  <si>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</si>
  <si>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</si>
  <si>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2018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</si>
  <si>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2018год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</si>
  <si>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2018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</si>
  <si>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2018год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</si>
  <si>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2018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</si>
  <si>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2018 год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</si>
  <si>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2018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</si>
  <si>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</si>
  <si>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Субсидия на мероприятия по проведению капитального ремонта муниципальных дошкольных образовательных организаций</t>
  </si>
  <si>
    <t xml:space="preserve"> Субсидия на подготовку основания, приобретение и установку скейт-парков в муниципальных образованиях Московской области</t>
  </si>
  <si>
    <t>Субсидия на поддержку региональных проектов в области обращения с отходами и ликвидации накопленного экологического ущерба</t>
  </si>
  <si>
    <t>Субсидия на мероприятия по организации отдыха детей в каникулярное время</t>
  </si>
  <si>
    <t>Субсидия  на капитальный ремонт канализационных коллекторов и канализационных насосных станций</t>
  </si>
  <si>
    <t>Субсидия на приобретение техники для нужд благоустройства территорий муниципальных образований Московской области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</si>
  <si>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2018 год</t>
  </si>
  <si>
    <t xml:space="preserve"> 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</si>
  <si>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Субсидия 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</si>
  <si>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Управление по физической культуре и спорту</t>
  </si>
  <si>
    <t>Субсидия на капитальные вложения в общеобразовательные организации в целях обеспечения односменного режима обучения</t>
  </si>
  <si>
    <t>Управление по культуре и молодежной политике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</si>
  <si>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</si>
  <si>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 xml:space="preserve"> Субсидия на обеспечение современными аппаратно-программными комплексами общеобразовательных организаций в Московской области</t>
  </si>
  <si>
    <t xml:space="preserve"> 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</si>
  <si>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</si>
  <si>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Иные межбюджетные трансферты бюджетам муниципальных образований Московской области на 2018 год  на дополнительные мероприятия по развитию жилищно-коммунального хозяйства и социально-культурной сферы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</si>
  <si>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</si>
  <si>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 (возврат остатка 2017 года)</t>
  </si>
  <si>
    <t>Комитет по строительству, архитектуре и жилищной политике</t>
  </si>
  <si>
    <t>Субсидия на реализацию мероприятий  по обеспечению жильем молодых семей</t>
  </si>
  <si>
    <t xml:space="preserve"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</t>
  </si>
  <si>
    <t xml:space="preserve"> 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</si>
  <si>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</si>
  <si>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Субсидия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</si>
  <si>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Субсидия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</si>
  <si>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Субсидия на рекультивацию полигонов твёрдых коммунальных отходов (твердых бытовых отходов)</t>
  </si>
  <si>
    <t>Субсидия на ремонт подъездов в многоквартирных домах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</si>
  <si>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</si>
  <si>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Субсидия на компенсацию оплаты основного долга по ипотечному жилищному кредиту</t>
  </si>
  <si>
    <t>Субсидия на комплексное благоустройство территорий муниципальных образований Московской области</t>
  </si>
  <si>
    <t>Субсидия на мероприятия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</si>
  <si>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Субвенции бюджетам муниципальных районов и городских округов Московской области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Федерации, на 2018 год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</si>
  <si>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</si>
  <si>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</si>
  <si>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Субсидия на ликвидацию несанкционированных свалок и навалов мусора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</si>
  <si>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а также детей в возрасте до трех лет в Московской области, на 2018 год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</si>
  <si>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на 2018 год</t>
  </si>
  <si>
    <t>Субсидия на благоустройство дворовых территорий</t>
  </si>
  <si>
    <t>Субсидия на установку камер вмдеонаблюдения в подъездах многоквартирных домов</t>
  </si>
  <si>
    <t>% исполнения</t>
  </si>
  <si>
    <t>Утверждено на 2018 год</t>
  </si>
  <si>
    <t>Исполнено за 2018 год</t>
  </si>
  <si>
    <t xml:space="preserve"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                     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</si>
  <si>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за 2018 год </t>
  </si>
  <si>
    <t xml:space="preserve">Приложение №4
к решению Совета депутатов городского округа Электросталь Московской области 
от 29.05.2019 № 360/57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</si>
</sst>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b/>
      <sz val="8"/>
      <name val="Arial"/>
      <family val="2"/>
    </font>
    <font>
      <sz val="6.5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5" fontId="2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15" fillId="34" borderId="0" xfId="0" applyNumberFormat="1" applyFont="1" applyFill="1" applyBorder="1" applyAlignment="1" applyProtection="1">
      <alignment vertical="top" wrapText="1"/>
      <protection hidden="1" locked="0"/>
    </xf>
    <xf numFmtId="0" fontId="1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center" wrapText="1"/>
    </xf>
    <xf numFmtId="175" fontId="14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top" wrapText="1"/>
    </xf>
    <xf numFmtId="175" fontId="17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vertical="top" wrapText="1"/>
    </xf>
    <xf numFmtId="175" fontId="4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175" fontId="8" fillId="35" borderId="10" xfId="0" applyNumberFormat="1" applyFont="1" applyFill="1" applyBorder="1" applyAlignment="1">
      <alignment horizontal="center" wrapText="1"/>
    </xf>
    <xf numFmtId="175" fontId="8" fillId="35" borderId="10" xfId="0" applyNumberFormat="1" applyFont="1" applyFill="1" applyBorder="1" applyAlignment="1">
      <alignment horizontal="center"/>
    </xf>
    <xf numFmtId="0" fontId="16" fillId="35" borderId="10" xfId="0" applyNumberFormat="1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left" vertical="center" wrapText="1"/>
    </xf>
    <xf numFmtId="172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35" borderId="10" xfId="0" applyFont="1" applyFill="1" applyBorder="1" applyAlignment="1">
      <alignment horizontal="left" vertical="top" wrapText="1"/>
    </xf>
    <xf numFmtId="0" fontId="1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3" fillId="34" borderId="0" xfId="0" applyNumberFormat="1" applyFont="1" applyFill="1" applyBorder="1" applyAlignment="1" applyProtection="1">
      <alignment horizontal="center" wrapText="1"/>
      <protection hidden="1" locked="0"/>
    </xf>
    <xf numFmtId="3" fontId="19" fillId="0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75" fontId="20" fillId="35" borderId="10" xfId="0" applyNumberFormat="1" applyFont="1" applyFill="1" applyBorder="1" applyAlignment="1">
      <alignment horizontal="center"/>
    </xf>
    <xf numFmtId="175" fontId="6" fillId="35" borderId="10" xfId="0" applyNumberFormat="1" applyFont="1" applyFill="1" applyBorder="1" applyAlignment="1">
      <alignment horizontal="center"/>
    </xf>
    <xf numFmtId="175" fontId="3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3" fillId="34" borderId="0" xfId="0" applyNumberFormat="1" applyFont="1" applyFill="1" applyBorder="1" applyAlignment="1" applyProtection="1">
      <alignment horizontal="center" wrapText="1"/>
      <protection hidden="1" locked="0"/>
    </xf>
    <xf numFmtId="3" fontId="19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8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7"/>
  <sheetViews>
    <sheetView tabSelected="1" view="pageBreakPreview" zoomScaleSheetLayoutView="100" workbookViewId="0" topLeftCell="A1">
      <selection activeCell="M3" sqref="M3:Q3"/>
    </sheetView>
  </sheetViews>
  <sheetFormatPr defaultColWidth="9.00390625" defaultRowHeight="12.75"/>
  <cols>
    <col min="1" max="1" width="27.125" style="3" customWidth="1"/>
    <col min="2" max="2" width="9.625" style="1" customWidth="1"/>
    <col min="3" max="3" width="8.875" style="1" customWidth="1"/>
    <col min="4" max="4" width="5.625" style="1" customWidth="1"/>
    <col min="5" max="5" width="7.375" style="2" customWidth="1"/>
    <col min="6" max="6" width="6.875" style="2" customWidth="1"/>
    <col min="7" max="7" width="9.375" style="2" customWidth="1"/>
    <col min="8" max="8" width="9.125" style="2" customWidth="1"/>
    <col min="9" max="10" width="7.875" style="2" customWidth="1"/>
    <col min="11" max="11" width="7.375" style="2" customWidth="1"/>
    <col min="12" max="12" width="7.125" style="2" customWidth="1"/>
    <col min="13" max="13" width="7.625" style="0" customWidth="1"/>
    <col min="14" max="14" width="6.875" style="0" customWidth="1"/>
    <col min="15" max="15" width="7.375" style="0" customWidth="1"/>
    <col min="16" max="16" width="6.25390625" style="0" customWidth="1"/>
    <col min="17" max="17" width="6.75390625" style="0" customWidth="1"/>
    <col min="18" max="18" width="5.75390625" style="0" customWidth="1"/>
  </cols>
  <sheetData>
    <row r="2" spans="9:12" ht="12.75" customHeight="1">
      <c r="I2" s="48"/>
      <c r="J2" s="48"/>
      <c r="K2" s="48"/>
      <c r="L2" s="35"/>
    </row>
    <row r="3" spans="7:17" ht="53.25" customHeight="1">
      <c r="G3" s="15"/>
      <c r="H3" s="15"/>
      <c r="I3" s="15"/>
      <c r="J3" s="15"/>
      <c r="K3" s="15"/>
      <c r="L3" s="15"/>
      <c r="M3" s="59" t="s">
        <v>90</v>
      </c>
      <c r="N3" s="59"/>
      <c r="O3" s="59"/>
      <c r="P3" s="59"/>
      <c r="Q3" s="59"/>
    </row>
    <row r="4" spans="7:12" ht="12.75" customHeight="1">
      <c r="G4" s="49"/>
      <c r="H4" s="49"/>
      <c r="I4" s="49"/>
      <c r="J4" s="49"/>
      <c r="K4" s="49"/>
      <c r="L4" s="36"/>
    </row>
    <row r="5" spans="1:18" ht="33" customHeight="1">
      <c r="A5" s="56" t="s">
        <v>89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7" ht="12.75">
      <c r="A6" s="6"/>
      <c r="B6" s="5"/>
      <c r="C6" s="5"/>
      <c r="D6" s="5"/>
      <c r="E6" s="4"/>
      <c r="F6" s="4"/>
      <c r="G6" s="4"/>
      <c r="H6" s="4"/>
      <c r="I6" s="4"/>
      <c r="J6" s="4"/>
      <c r="K6" s="8"/>
      <c r="L6" s="8"/>
      <c r="M6" s="8"/>
      <c r="N6" s="8"/>
      <c r="O6" s="16"/>
      <c r="P6" s="16"/>
      <c r="Q6" s="16" t="s">
        <v>2</v>
      </c>
    </row>
    <row r="7" spans="1:18" ht="57" customHeight="1">
      <c r="A7" s="45"/>
      <c r="B7" s="51" t="s">
        <v>0</v>
      </c>
      <c r="C7" s="52"/>
      <c r="D7" s="53"/>
      <c r="E7" s="54" t="s">
        <v>1</v>
      </c>
      <c r="F7" s="55"/>
      <c r="G7" s="54" t="s">
        <v>25</v>
      </c>
      <c r="H7" s="55"/>
      <c r="I7" s="54" t="s">
        <v>4</v>
      </c>
      <c r="J7" s="55"/>
      <c r="K7" s="54" t="s">
        <v>3</v>
      </c>
      <c r="L7" s="55"/>
      <c r="M7" s="57" t="s">
        <v>54</v>
      </c>
      <c r="N7" s="58"/>
      <c r="O7" s="57" t="s">
        <v>56</v>
      </c>
      <c r="P7" s="58"/>
      <c r="Q7" s="57" t="s">
        <v>64</v>
      </c>
      <c r="R7" s="58"/>
    </row>
    <row r="8" spans="1:18" ht="35.25" customHeight="1">
      <c r="A8" s="46"/>
      <c r="B8" s="43" t="s">
        <v>86</v>
      </c>
      <c r="C8" s="43" t="s">
        <v>87</v>
      </c>
      <c r="D8" s="43" t="s">
        <v>85</v>
      </c>
      <c r="E8" s="43" t="s">
        <v>86</v>
      </c>
      <c r="F8" s="43" t="s">
        <v>87</v>
      </c>
      <c r="G8" s="43" t="s">
        <v>86</v>
      </c>
      <c r="H8" s="43" t="s">
        <v>87</v>
      </c>
      <c r="I8" s="43" t="s">
        <v>86</v>
      </c>
      <c r="J8" s="43" t="s">
        <v>87</v>
      </c>
      <c r="K8" s="43" t="s">
        <v>86</v>
      </c>
      <c r="L8" s="43" t="s">
        <v>87</v>
      </c>
      <c r="M8" s="43" t="s">
        <v>86</v>
      </c>
      <c r="N8" s="43" t="s">
        <v>87</v>
      </c>
      <c r="O8" s="43" t="s">
        <v>86</v>
      </c>
      <c r="P8" s="43" t="s">
        <v>87</v>
      </c>
      <c r="Q8" s="43" t="s">
        <v>86</v>
      </c>
      <c r="R8" s="43" t="s">
        <v>87</v>
      </c>
    </row>
    <row r="9" spans="1:18" ht="14.25" customHeight="1">
      <c r="A9" s="9">
        <v>1</v>
      </c>
      <c r="B9" s="10">
        <v>2</v>
      </c>
      <c r="C9" s="10">
        <v>3</v>
      </c>
      <c r="D9" s="10">
        <v>4</v>
      </c>
      <c r="E9" s="9">
        <v>5</v>
      </c>
      <c r="F9" s="9">
        <v>6</v>
      </c>
      <c r="G9" s="9">
        <v>7</v>
      </c>
      <c r="H9" s="9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38">
        <v>14</v>
      </c>
      <c r="O9" s="14">
        <v>15</v>
      </c>
      <c r="P9" s="14">
        <v>16</v>
      </c>
      <c r="Q9" s="14">
        <v>17</v>
      </c>
      <c r="R9" s="14">
        <v>18</v>
      </c>
    </row>
    <row r="10" spans="1:18" ht="19.5" customHeight="1">
      <c r="A10" s="17" t="s">
        <v>5</v>
      </c>
      <c r="B10" s="39">
        <f>E10+G10+I10+K10+M10+O10+Q10</f>
        <v>2057112</v>
      </c>
      <c r="C10" s="39">
        <f>F10+H10+J10+L10+N10+P10+R10</f>
        <v>2045737</v>
      </c>
      <c r="D10" s="39">
        <f>C10/B10*100</f>
        <v>99.44704031671586</v>
      </c>
      <c r="E10" s="40">
        <f>E11+E18+E19+E20+E21+E24+E25+E26+E30+E31+E37+E42+E43+E49+E50+E51+E52+E53</f>
        <v>18694</v>
      </c>
      <c r="F10" s="40">
        <f>F11+F18+F19+F20+F21+F24+F25+F26+F30+F31+F37+F42+F43+F49+F50+F51+F52+F53</f>
        <v>18105.7</v>
      </c>
      <c r="G10" s="40">
        <f>G11+G18+G19+G20+G21+G24+G26+G30+G31+G37+G42+G43+G49+G50+G51+G25</f>
        <v>1953835</v>
      </c>
      <c r="H10" s="40">
        <f>H11+H18+H19+H20+H21+H24+H26+H30+H31+H37+H42+H43+H49+H50+H51+H25</f>
        <v>1945290.3</v>
      </c>
      <c r="I10" s="40">
        <f>I11+I18+I19+I20+I21+I24+I25+I26+I30+I31+I37+I42+I43+I49+I50+I51+I52</f>
        <v>72977</v>
      </c>
      <c r="J10" s="40">
        <f>J11+J18+J19+J20+J21+J24+J25+J26+J30+J31+J37+J42+J43+J49+J50+J51+J52</f>
        <v>71790.3</v>
      </c>
      <c r="K10" s="40">
        <f aca="true" t="shared" si="0" ref="K10:R10">K11+K18+K19+K20+K21+K24+K25+K26+K30+K31+K37+K42+K43+K49+K50+K51</f>
        <v>11606</v>
      </c>
      <c r="L10" s="40">
        <f t="shared" si="0"/>
        <v>10550.7</v>
      </c>
      <c r="M10" s="40">
        <f t="shared" si="0"/>
        <v>0</v>
      </c>
      <c r="N10" s="40">
        <f t="shared" si="0"/>
        <v>0</v>
      </c>
      <c r="O10" s="40">
        <f t="shared" si="0"/>
        <v>0</v>
      </c>
      <c r="P10" s="40">
        <f t="shared" si="0"/>
        <v>0</v>
      </c>
      <c r="Q10" s="40">
        <f t="shared" si="0"/>
        <v>0</v>
      </c>
      <c r="R10" s="40">
        <f t="shared" si="0"/>
        <v>0</v>
      </c>
    </row>
    <row r="11" spans="1:18" ht="207" customHeight="1">
      <c r="A11" s="18" t="s">
        <v>44</v>
      </c>
      <c r="B11" s="41">
        <f aca="true" t="shared" si="1" ref="B11:B53">E11+G11+I11+K11</f>
        <v>1115840</v>
      </c>
      <c r="C11" s="41">
        <f aca="true" t="shared" si="2" ref="C11:C53">F11+H11+J11+L11</f>
        <v>1114589</v>
      </c>
      <c r="D11" s="41">
        <f aca="true" t="shared" si="3" ref="D11:D75">C11/B11*100</f>
        <v>99.8878871522799</v>
      </c>
      <c r="E11" s="19"/>
      <c r="F11" s="19"/>
      <c r="G11" s="20">
        <f>G12+G15+G16+G17</f>
        <v>1115840</v>
      </c>
      <c r="H11" s="20">
        <f>H12+H15+H16+H17</f>
        <v>1114589</v>
      </c>
      <c r="I11" s="19"/>
      <c r="J11" s="19"/>
      <c r="K11" s="19"/>
      <c r="L11" s="19"/>
      <c r="M11" s="42"/>
      <c r="N11" s="42"/>
      <c r="O11" s="42"/>
      <c r="P11" s="42"/>
      <c r="Q11" s="42"/>
      <c r="R11" s="42"/>
    </row>
    <row r="12" spans="1:18" ht="17.25" customHeight="1">
      <c r="A12" s="21" t="s">
        <v>26</v>
      </c>
      <c r="B12" s="41">
        <f t="shared" si="1"/>
        <v>1071612</v>
      </c>
      <c r="C12" s="41">
        <f t="shared" si="2"/>
        <v>1071612</v>
      </c>
      <c r="D12" s="41">
        <f t="shared" si="3"/>
        <v>100</v>
      </c>
      <c r="E12" s="19"/>
      <c r="F12" s="19"/>
      <c r="G12" s="20">
        <f>G13+G14</f>
        <v>1071612</v>
      </c>
      <c r="H12" s="20">
        <f>H13+H14</f>
        <v>1071612</v>
      </c>
      <c r="I12" s="19"/>
      <c r="J12" s="19"/>
      <c r="K12" s="19"/>
      <c r="L12" s="19"/>
      <c r="M12" s="42"/>
      <c r="N12" s="42"/>
      <c r="O12" s="42"/>
      <c r="P12" s="42"/>
      <c r="Q12" s="42"/>
      <c r="R12" s="42"/>
    </row>
    <row r="13" spans="1:18" ht="19.5" customHeight="1">
      <c r="A13" s="22" t="s">
        <v>17</v>
      </c>
      <c r="B13" s="41">
        <f t="shared" si="1"/>
        <v>820318</v>
      </c>
      <c r="C13" s="41">
        <f t="shared" si="2"/>
        <v>820318</v>
      </c>
      <c r="D13" s="41">
        <f t="shared" si="3"/>
        <v>100</v>
      </c>
      <c r="E13" s="23"/>
      <c r="F13" s="23"/>
      <c r="G13" s="30">
        <v>820318</v>
      </c>
      <c r="H13" s="30">
        <v>820318</v>
      </c>
      <c r="I13" s="19"/>
      <c r="J13" s="19"/>
      <c r="K13" s="19"/>
      <c r="L13" s="19"/>
      <c r="M13" s="42"/>
      <c r="N13" s="42"/>
      <c r="O13" s="42"/>
      <c r="P13" s="42"/>
      <c r="Q13" s="42"/>
      <c r="R13" s="42"/>
    </row>
    <row r="14" spans="1:18" ht="23.25" customHeight="1">
      <c r="A14" s="22" t="s">
        <v>23</v>
      </c>
      <c r="B14" s="41">
        <f t="shared" si="1"/>
        <v>251294</v>
      </c>
      <c r="C14" s="41">
        <f t="shared" si="2"/>
        <v>251294</v>
      </c>
      <c r="D14" s="41">
        <f t="shared" si="3"/>
        <v>100</v>
      </c>
      <c r="E14" s="23"/>
      <c r="F14" s="23"/>
      <c r="G14" s="30">
        <v>251294</v>
      </c>
      <c r="H14" s="30">
        <v>251294</v>
      </c>
      <c r="I14" s="19"/>
      <c r="J14" s="19"/>
      <c r="K14" s="19"/>
      <c r="L14" s="19"/>
      <c r="M14" s="42"/>
      <c r="N14" s="42"/>
      <c r="O14" s="42"/>
      <c r="P14" s="42"/>
      <c r="Q14" s="42"/>
      <c r="R14" s="42"/>
    </row>
    <row r="15" spans="1:18" ht="24.75" customHeight="1">
      <c r="A15" s="24" t="s">
        <v>12</v>
      </c>
      <c r="B15" s="41">
        <f t="shared" si="1"/>
        <v>33904</v>
      </c>
      <c r="C15" s="41">
        <f t="shared" si="2"/>
        <v>33904</v>
      </c>
      <c r="D15" s="41">
        <f t="shared" si="3"/>
        <v>100</v>
      </c>
      <c r="E15" s="19"/>
      <c r="F15" s="19"/>
      <c r="G15" s="20">
        <v>33904</v>
      </c>
      <c r="H15" s="20">
        <v>33904</v>
      </c>
      <c r="I15" s="19"/>
      <c r="J15" s="19"/>
      <c r="K15" s="19"/>
      <c r="L15" s="19"/>
      <c r="M15" s="42"/>
      <c r="N15" s="42"/>
      <c r="O15" s="42"/>
      <c r="P15" s="42"/>
      <c r="Q15" s="42"/>
      <c r="R15" s="42"/>
    </row>
    <row r="16" spans="1:18" ht="106.5" customHeight="1">
      <c r="A16" s="25" t="s">
        <v>28</v>
      </c>
      <c r="B16" s="41">
        <f t="shared" si="1"/>
        <v>92</v>
      </c>
      <c r="C16" s="41">
        <f t="shared" si="2"/>
        <v>55</v>
      </c>
      <c r="D16" s="41">
        <f t="shared" si="3"/>
        <v>59.78260869565217</v>
      </c>
      <c r="E16" s="19"/>
      <c r="F16" s="19"/>
      <c r="G16" s="20">
        <v>92</v>
      </c>
      <c r="H16" s="20">
        <v>55</v>
      </c>
      <c r="I16" s="19"/>
      <c r="J16" s="19"/>
      <c r="K16" s="19"/>
      <c r="L16" s="19"/>
      <c r="M16" s="42"/>
      <c r="N16" s="42"/>
      <c r="O16" s="42"/>
      <c r="P16" s="42"/>
      <c r="Q16" s="42"/>
      <c r="R16" s="42"/>
    </row>
    <row r="17" spans="1:18" ht="27.75" customHeight="1">
      <c r="A17" s="24" t="s">
        <v>24</v>
      </c>
      <c r="B17" s="41">
        <f t="shared" si="1"/>
        <v>10232</v>
      </c>
      <c r="C17" s="41">
        <f t="shared" si="2"/>
        <v>9018</v>
      </c>
      <c r="D17" s="41">
        <f t="shared" si="3"/>
        <v>88.13526192337764</v>
      </c>
      <c r="E17" s="19"/>
      <c r="F17" s="19"/>
      <c r="G17" s="20">
        <v>10232</v>
      </c>
      <c r="H17" s="20">
        <v>9018</v>
      </c>
      <c r="I17" s="19"/>
      <c r="J17" s="19"/>
      <c r="K17" s="19"/>
      <c r="L17" s="19"/>
      <c r="M17" s="42"/>
      <c r="N17" s="42"/>
      <c r="O17" s="42"/>
      <c r="P17" s="42"/>
      <c r="Q17" s="42"/>
      <c r="R17" s="42"/>
    </row>
    <row r="18" spans="1:18" ht="105" customHeight="1">
      <c r="A18" s="18" t="s">
        <v>43</v>
      </c>
      <c r="B18" s="41">
        <f t="shared" si="1"/>
        <v>5314</v>
      </c>
      <c r="C18" s="41">
        <f t="shared" si="2"/>
        <v>5296.5</v>
      </c>
      <c r="D18" s="41">
        <f t="shared" si="3"/>
        <v>99.6706812194204</v>
      </c>
      <c r="E18" s="26">
        <v>5314</v>
      </c>
      <c r="F18" s="26">
        <v>5296.5</v>
      </c>
      <c r="G18" s="26"/>
      <c r="H18" s="26"/>
      <c r="I18" s="20"/>
      <c r="J18" s="20"/>
      <c r="K18" s="20"/>
      <c r="L18" s="20"/>
      <c r="M18" s="42"/>
      <c r="N18" s="42"/>
      <c r="O18" s="42"/>
      <c r="P18" s="42"/>
      <c r="Q18" s="42"/>
      <c r="R18" s="42"/>
    </row>
    <row r="19" spans="1:18" ht="123" customHeight="1">
      <c r="A19" s="18" t="s">
        <v>42</v>
      </c>
      <c r="B19" s="41">
        <f t="shared" si="1"/>
        <v>873</v>
      </c>
      <c r="C19" s="41">
        <f t="shared" si="2"/>
        <v>804.4</v>
      </c>
      <c r="D19" s="41">
        <f t="shared" si="3"/>
        <v>92.14203894616266</v>
      </c>
      <c r="E19" s="26">
        <v>873</v>
      </c>
      <c r="F19" s="26">
        <v>804.4</v>
      </c>
      <c r="G19" s="26"/>
      <c r="H19" s="26"/>
      <c r="I19" s="20"/>
      <c r="J19" s="20"/>
      <c r="K19" s="20"/>
      <c r="L19" s="20"/>
      <c r="M19" s="42"/>
      <c r="N19" s="42"/>
      <c r="O19" s="42"/>
      <c r="P19" s="42"/>
      <c r="Q19" s="42"/>
      <c r="R19" s="42"/>
    </row>
    <row r="20" spans="1:18" ht="75" customHeight="1">
      <c r="A20" s="24" t="s">
        <v>82</v>
      </c>
      <c r="B20" s="41">
        <f t="shared" si="1"/>
        <v>8984</v>
      </c>
      <c r="C20" s="41">
        <f t="shared" si="2"/>
        <v>8002.6</v>
      </c>
      <c r="D20" s="41">
        <f t="shared" si="3"/>
        <v>89.07613535173643</v>
      </c>
      <c r="E20" s="26"/>
      <c r="F20" s="26"/>
      <c r="G20" s="26"/>
      <c r="H20" s="26"/>
      <c r="I20" s="20"/>
      <c r="J20" s="20"/>
      <c r="K20" s="20">
        <v>8984</v>
      </c>
      <c r="L20" s="20">
        <v>8002.6</v>
      </c>
      <c r="M20" s="42"/>
      <c r="N20" s="42"/>
      <c r="O20" s="42"/>
      <c r="P20" s="42"/>
      <c r="Q20" s="42"/>
      <c r="R20" s="42"/>
    </row>
    <row r="21" spans="1:18" ht="70.5" customHeight="1">
      <c r="A21" s="18" t="s">
        <v>41</v>
      </c>
      <c r="B21" s="41">
        <f t="shared" si="1"/>
        <v>69738</v>
      </c>
      <c r="C21" s="41">
        <f t="shared" si="2"/>
        <v>69420</v>
      </c>
      <c r="D21" s="41">
        <f t="shared" si="3"/>
        <v>99.54400757119505</v>
      </c>
      <c r="E21" s="26"/>
      <c r="F21" s="26"/>
      <c r="G21" s="26"/>
      <c r="H21" s="26"/>
      <c r="I21" s="26">
        <f>I22+I23</f>
        <v>69738</v>
      </c>
      <c r="J21" s="26">
        <f>J22+J23</f>
        <v>69420</v>
      </c>
      <c r="K21" s="26"/>
      <c r="L21" s="26"/>
      <c r="M21" s="42"/>
      <c r="N21" s="42"/>
      <c r="O21" s="42"/>
      <c r="P21" s="42"/>
      <c r="Q21" s="42"/>
      <c r="R21" s="42"/>
    </row>
    <row r="22" spans="1:18" ht="35.25" customHeight="1">
      <c r="A22" s="27" t="s">
        <v>7</v>
      </c>
      <c r="B22" s="41">
        <f t="shared" si="1"/>
        <v>64242</v>
      </c>
      <c r="C22" s="41">
        <f t="shared" si="2"/>
        <v>64052.1</v>
      </c>
      <c r="D22" s="41">
        <f t="shared" si="3"/>
        <v>99.7043989913141</v>
      </c>
      <c r="E22" s="26"/>
      <c r="F22" s="26"/>
      <c r="G22" s="26"/>
      <c r="H22" s="26"/>
      <c r="I22" s="20">
        <v>64242</v>
      </c>
      <c r="J22" s="20">
        <v>64052.1</v>
      </c>
      <c r="K22" s="20"/>
      <c r="L22" s="20"/>
      <c r="M22" s="42"/>
      <c r="N22" s="42"/>
      <c r="O22" s="42"/>
      <c r="P22" s="42"/>
      <c r="Q22" s="42"/>
      <c r="R22" s="42"/>
    </row>
    <row r="23" spans="1:18" ht="35.25" customHeight="1">
      <c r="A23" s="27" t="s">
        <v>8</v>
      </c>
      <c r="B23" s="41">
        <f t="shared" si="1"/>
        <v>5496</v>
      </c>
      <c r="C23" s="41">
        <f t="shared" si="2"/>
        <v>5367.9</v>
      </c>
      <c r="D23" s="41">
        <f t="shared" si="3"/>
        <v>97.66921397379912</v>
      </c>
      <c r="E23" s="26"/>
      <c r="F23" s="26"/>
      <c r="G23" s="26"/>
      <c r="H23" s="26"/>
      <c r="I23" s="20">
        <v>5496</v>
      </c>
      <c r="J23" s="20">
        <v>5367.9</v>
      </c>
      <c r="K23" s="20"/>
      <c r="L23" s="20"/>
      <c r="M23" s="42"/>
      <c r="N23" s="42"/>
      <c r="O23" s="42"/>
      <c r="P23" s="42"/>
      <c r="Q23" s="42"/>
      <c r="R23" s="42"/>
    </row>
    <row r="24" spans="1:18" ht="147" customHeight="1">
      <c r="A24" s="24" t="s">
        <v>40</v>
      </c>
      <c r="B24" s="41">
        <f t="shared" si="1"/>
        <v>67350</v>
      </c>
      <c r="C24" s="41">
        <f t="shared" si="2"/>
        <v>67095.5</v>
      </c>
      <c r="D24" s="41">
        <f t="shared" si="3"/>
        <v>99.62212323682257</v>
      </c>
      <c r="E24" s="26"/>
      <c r="F24" s="26"/>
      <c r="G24" s="26">
        <v>67350</v>
      </c>
      <c r="H24" s="26">
        <v>67095.5</v>
      </c>
      <c r="I24" s="20"/>
      <c r="J24" s="20"/>
      <c r="K24" s="20"/>
      <c r="L24" s="20"/>
      <c r="M24" s="42"/>
      <c r="N24" s="42"/>
      <c r="O24" s="42"/>
      <c r="P24" s="42"/>
      <c r="Q24" s="42"/>
      <c r="R24" s="42"/>
    </row>
    <row r="25" spans="1:18" ht="96.75" customHeight="1">
      <c r="A25" s="18" t="s">
        <v>39</v>
      </c>
      <c r="B25" s="41">
        <f t="shared" si="1"/>
        <v>33</v>
      </c>
      <c r="C25" s="41">
        <f t="shared" si="2"/>
        <v>17.9</v>
      </c>
      <c r="D25" s="41">
        <f t="shared" si="3"/>
        <v>54.242424242424235</v>
      </c>
      <c r="E25" s="26"/>
      <c r="F25" s="26"/>
      <c r="G25" s="26">
        <v>33</v>
      </c>
      <c r="H25" s="26">
        <v>17.9</v>
      </c>
      <c r="I25" s="20"/>
      <c r="J25" s="20"/>
      <c r="K25" s="20"/>
      <c r="L25" s="20"/>
      <c r="M25" s="42"/>
      <c r="N25" s="42"/>
      <c r="O25" s="42"/>
      <c r="P25" s="42"/>
      <c r="Q25" s="42"/>
      <c r="R25" s="42"/>
    </row>
    <row r="26" spans="1:18" ht="93" customHeight="1">
      <c r="A26" s="18" t="s">
        <v>38</v>
      </c>
      <c r="B26" s="41">
        <f t="shared" si="1"/>
        <v>56318</v>
      </c>
      <c r="C26" s="41">
        <f t="shared" si="2"/>
        <v>56157.5</v>
      </c>
      <c r="D26" s="41">
        <f t="shared" si="3"/>
        <v>99.71501118647679</v>
      </c>
      <c r="E26" s="26">
        <f>E27+E28+E29</f>
        <v>1998</v>
      </c>
      <c r="F26" s="26">
        <f>F27+F28+F29</f>
        <v>1989</v>
      </c>
      <c r="G26" s="26">
        <f>G27+G28+G29</f>
        <v>54320</v>
      </c>
      <c r="H26" s="26">
        <f>H27+H28+H29</f>
        <v>54168.5</v>
      </c>
      <c r="I26" s="26"/>
      <c r="J26" s="26"/>
      <c r="K26" s="26"/>
      <c r="L26" s="26"/>
      <c r="M26" s="42"/>
      <c r="N26" s="42"/>
      <c r="O26" s="42"/>
      <c r="P26" s="42"/>
      <c r="Q26" s="42"/>
      <c r="R26" s="42"/>
    </row>
    <row r="27" spans="1:18" ht="63.75" customHeight="1">
      <c r="A27" s="28" t="s">
        <v>14</v>
      </c>
      <c r="B27" s="41">
        <f t="shared" si="1"/>
        <v>53782</v>
      </c>
      <c r="C27" s="41">
        <f t="shared" si="2"/>
        <v>53769.3</v>
      </c>
      <c r="D27" s="41">
        <f t="shared" si="3"/>
        <v>99.9763861515005</v>
      </c>
      <c r="E27" s="29"/>
      <c r="F27" s="29"/>
      <c r="G27" s="29">
        <v>53782</v>
      </c>
      <c r="H27" s="29">
        <v>53769.3</v>
      </c>
      <c r="I27" s="30"/>
      <c r="J27" s="30"/>
      <c r="K27" s="30"/>
      <c r="L27" s="30"/>
      <c r="M27" s="42"/>
      <c r="N27" s="42"/>
      <c r="O27" s="42"/>
      <c r="P27" s="42"/>
      <c r="Q27" s="42"/>
      <c r="R27" s="42"/>
    </row>
    <row r="28" spans="1:18" ht="105" customHeight="1">
      <c r="A28" s="28" t="s">
        <v>15</v>
      </c>
      <c r="B28" s="41">
        <f t="shared" si="1"/>
        <v>1998</v>
      </c>
      <c r="C28" s="41">
        <f t="shared" si="2"/>
        <v>1989</v>
      </c>
      <c r="D28" s="41">
        <f t="shared" si="3"/>
        <v>99.54954954954955</v>
      </c>
      <c r="E28" s="29">
        <v>1998</v>
      </c>
      <c r="F28" s="29">
        <v>1989</v>
      </c>
      <c r="G28" s="29"/>
      <c r="H28" s="29"/>
      <c r="I28" s="30"/>
      <c r="J28" s="30"/>
      <c r="K28" s="30"/>
      <c r="L28" s="30"/>
      <c r="M28" s="42"/>
      <c r="N28" s="42"/>
      <c r="O28" s="42"/>
      <c r="P28" s="42"/>
      <c r="Q28" s="42"/>
      <c r="R28" s="42"/>
    </row>
    <row r="29" spans="1:18" ht="96.75" customHeight="1">
      <c r="A29" s="28" t="s">
        <v>16</v>
      </c>
      <c r="B29" s="41">
        <f t="shared" si="1"/>
        <v>538</v>
      </c>
      <c r="C29" s="41">
        <f t="shared" si="2"/>
        <v>399.2</v>
      </c>
      <c r="D29" s="41">
        <f t="shared" si="3"/>
        <v>74.20074349442379</v>
      </c>
      <c r="E29" s="29"/>
      <c r="F29" s="29"/>
      <c r="G29" s="29">
        <v>538</v>
      </c>
      <c r="H29" s="29">
        <v>399.2</v>
      </c>
      <c r="I29" s="30"/>
      <c r="J29" s="30"/>
      <c r="K29" s="30"/>
      <c r="L29" s="30"/>
      <c r="M29" s="42"/>
      <c r="N29" s="42"/>
      <c r="O29" s="42"/>
      <c r="P29" s="42"/>
      <c r="Q29" s="42"/>
      <c r="R29" s="42"/>
    </row>
    <row r="30" spans="1:18" ht="90.75" customHeight="1">
      <c r="A30" s="24" t="s">
        <v>37</v>
      </c>
      <c r="B30" s="41">
        <f t="shared" si="1"/>
        <v>9194</v>
      </c>
      <c r="C30" s="41">
        <f t="shared" si="2"/>
        <v>9119.6</v>
      </c>
      <c r="D30" s="41">
        <f t="shared" si="3"/>
        <v>99.19077659343051</v>
      </c>
      <c r="E30" s="26">
        <v>9194</v>
      </c>
      <c r="F30" s="26">
        <v>9119.6</v>
      </c>
      <c r="G30" s="26"/>
      <c r="H30" s="26"/>
      <c r="I30" s="20"/>
      <c r="J30" s="20"/>
      <c r="K30" s="20"/>
      <c r="L30" s="20"/>
      <c r="M30" s="42"/>
      <c r="N30" s="42"/>
      <c r="O30" s="42"/>
      <c r="P30" s="42"/>
      <c r="Q30" s="42"/>
      <c r="R30" s="42"/>
    </row>
    <row r="31" spans="1:18" ht="159" customHeight="1">
      <c r="A31" s="18" t="s">
        <v>36</v>
      </c>
      <c r="B31" s="41">
        <f t="shared" si="1"/>
        <v>680391</v>
      </c>
      <c r="C31" s="41">
        <f t="shared" si="2"/>
        <v>675148</v>
      </c>
      <c r="D31" s="41">
        <f t="shared" si="3"/>
        <v>99.22941367537196</v>
      </c>
      <c r="E31" s="26"/>
      <c r="F31" s="26"/>
      <c r="G31" s="26">
        <f>G32+G36</f>
        <v>680391</v>
      </c>
      <c r="H31" s="26">
        <f>H32+H36</f>
        <v>675148</v>
      </c>
      <c r="I31" s="20"/>
      <c r="J31" s="20"/>
      <c r="K31" s="20"/>
      <c r="L31" s="20"/>
      <c r="M31" s="42"/>
      <c r="N31" s="42"/>
      <c r="O31" s="42"/>
      <c r="P31" s="42"/>
      <c r="Q31" s="42"/>
      <c r="R31" s="42"/>
    </row>
    <row r="32" spans="1:18" ht="21" customHeight="1">
      <c r="A32" s="24" t="s">
        <v>9</v>
      </c>
      <c r="B32" s="41">
        <f t="shared" si="1"/>
        <v>668180</v>
      </c>
      <c r="C32" s="41">
        <f t="shared" si="2"/>
        <v>662998</v>
      </c>
      <c r="D32" s="41">
        <f t="shared" si="3"/>
        <v>99.22446047472238</v>
      </c>
      <c r="E32" s="26"/>
      <c r="F32" s="26"/>
      <c r="G32" s="26">
        <f>G33+G34+G35</f>
        <v>668180</v>
      </c>
      <c r="H32" s="26">
        <f>H33+H34+H35</f>
        <v>662998</v>
      </c>
      <c r="I32" s="20"/>
      <c r="J32" s="20"/>
      <c r="K32" s="20"/>
      <c r="L32" s="20"/>
      <c r="M32" s="42"/>
      <c r="N32" s="42"/>
      <c r="O32" s="42"/>
      <c r="P32" s="42"/>
      <c r="Q32" s="42"/>
      <c r="R32" s="42"/>
    </row>
    <row r="33" spans="1:18" ht="21" customHeight="1">
      <c r="A33" s="31" t="s">
        <v>19</v>
      </c>
      <c r="B33" s="41">
        <f t="shared" si="1"/>
        <v>494660</v>
      </c>
      <c r="C33" s="41">
        <f t="shared" si="2"/>
        <v>491316</v>
      </c>
      <c r="D33" s="41">
        <f t="shared" si="3"/>
        <v>99.32398010754862</v>
      </c>
      <c r="E33" s="29"/>
      <c r="F33" s="29"/>
      <c r="G33" s="29">
        <v>494660</v>
      </c>
      <c r="H33" s="29">
        <v>491316</v>
      </c>
      <c r="I33" s="20"/>
      <c r="J33" s="20"/>
      <c r="K33" s="20"/>
      <c r="L33" s="20"/>
      <c r="M33" s="42"/>
      <c r="N33" s="42"/>
      <c r="O33" s="42"/>
      <c r="P33" s="42"/>
      <c r="Q33" s="42"/>
      <c r="R33" s="42"/>
    </row>
    <row r="34" spans="1:18" ht="21" customHeight="1">
      <c r="A34" s="31" t="s">
        <v>21</v>
      </c>
      <c r="B34" s="41">
        <f t="shared" si="1"/>
        <v>71831</v>
      </c>
      <c r="C34" s="41">
        <f t="shared" si="2"/>
        <v>71158</v>
      </c>
      <c r="D34" s="41">
        <f t="shared" si="3"/>
        <v>99.06307861508262</v>
      </c>
      <c r="E34" s="29"/>
      <c r="F34" s="29"/>
      <c r="G34" s="29">
        <v>71831</v>
      </c>
      <c r="H34" s="29">
        <v>71158</v>
      </c>
      <c r="I34" s="20"/>
      <c r="J34" s="20"/>
      <c r="K34" s="20"/>
      <c r="L34" s="20"/>
      <c r="M34" s="42"/>
      <c r="N34" s="42"/>
      <c r="O34" s="42"/>
      <c r="P34" s="42"/>
      <c r="Q34" s="42"/>
      <c r="R34" s="42"/>
    </row>
    <row r="35" spans="1:18" ht="32.25" customHeight="1">
      <c r="A35" s="32" t="s">
        <v>22</v>
      </c>
      <c r="B35" s="41">
        <f t="shared" si="1"/>
        <v>101689</v>
      </c>
      <c r="C35" s="41">
        <f t="shared" si="2"/>
        <v>100524</v>
      </c>
      <c r="D35" s="41">
        <f t="shared" si="3"/>
        <v>98.85435002802663</v>
      </c>
      <c r="E35" s="29"/>
      <c r="F35" s="29"/>
      <c r="G35" s="29">
        <v>101689</v>
      </c>
      <c r="H35" s="29">
        <v>100524</v>
      </c>
      <c r="I35" s="20"/>
      <c r="J35" s="20"/>
      <c r="K35" s="20"/>
      <c r="L35" s="20"/>
      <c r="M35" s="42"/>
      <c r="N35" s="42"/>
      <c r="O35" s="42"/>
      <c r="P35" s="42"/>
      <c r="Q35" s="42"/>
      <c r="R35" s="42"/>
    </row>
    <row r="36" spans="1:18" ht="39" customHeight="1">
      <c r="A36" s="24" t="s">
        <v>12</v>
      </c>
      <c r="B36" s="41">
        <f t="shared" si="1"/>
        <v>12211</v>
      </c>
      <c r="C36" s="41">
        <f t="shared" si="2"/>
        <v>12150</v>
      </c>
      <c r="D36" s="41">
        <f t="shared" si="3"/>
        <v>99.50045041356155</v>
      </c>
      <c r="E36" s="26"/>
      <c r="F36" s="26"/>
      <c r="G36" s="26">
        <v>12211</v>
      </c>
      <c r="H36" s="26">
        <v>12150</v>
      </c>
      <c r="I36" s="20"/>
      <c r="J36" s="20"/>
      <c r="K36" s="20"/>
      <c r="L36" s="20"/>
      <c r="M36" s="42"/>
      <c r="N36" s="42"/>
      <c r="O36" s="42"/>
      <c r="P36" s="42"/>
      <c r="Q36" s="42"/>
      <c r="R36" s="42"/>
    </row>
    <row r="37" spans="1:18" ht="183" customHeight="1">
      <c r="A37" s="18" t="s">
        <v>35</v>
      </c>
      <c r="B37" s="41">
        <f t="shared" si="1"/>
        <v>12365</v>
      </c>
      <c r="C37" s="41">
        <f t="shared" si="2"/>
        <v>12089.800000000001</v>
      </c>
      <c r="D37" s="41">
        <f t="shared" si="3"/>
        <v>97.77436312171453</v>
      </c>
      <c r="E37" s="26"/>
      <c r="F37" s="26"/>
      <c r="G37" s="26">
        <f>G38+G41</f>
        <v>12365</v>
      </c>
      <c r="H37" s="26">
        <f>H38+H41</f>
        <v>12089.800000000001</v>
      </c>
      <c r="I37" s="20"/>
      <c r="J37" s="20"/>
      <c r="K37" s="20"/>
      <c r="L37" s="20"/>
      <c r="M37" s="42"/>
      <c r="N37" s="42"/>
      <c r="O37" s="42"/>
      <c r="P37" s="42"/>
      <c r="Q37" s="42"/>
      <c r="R37" s="42"/>
    </row>
    <row r="38" spans="1:18" ht="13.5" customHeight="1">
      <c r="A38" s="18" t="s">
        <v>10</v>
      </c>
      <c r="B38" s="41">
        <f t="shared" si="1"/>
        <v>11931</v>
      </c>
      <c r="C38" s="41">
        <f t="shared" si="2"/>
        <v>11666.2</v>
      </c>
      <c r="D38" s="41">
        <f t="shared" si="3"/>
        <v>97.78057162014919</v>
      </c>
      <c r="E38" s="26"/>
      <c r="F38" s="26"/>
      <c r="G38" s="26">
        <f>G39+G40</f>
        <v>11931</v>
      </c>
      <c r="H38" s="26">
        <f>H39+H40</f>
        <v>11666.2</v>
      </c>
      <c r="I38" s="20"/>
      <c r="J38" s="20"/>
      <c r="K38" s="20"/>
      <c r="L38" s="20"/>
      <c r="M38" s="42"/>
      <c r="N38" s="42"/>
      <c r="O38" s="42"/>
      <c r="P38" s="42"/>
      <c r="Q38" s="42"/>
      <c r="R38" s="42"/>
    </row>
    <row r="39" spans="1:18" ht="19.5" customHeight="1">
      <c r="A39" s="31" t="s">
        <v>18</v>
      </c>
      <c r="B39" s="41">
        <f t="shared" si="1"/>
        <v>9155</v>
      </c>
      <c r="C39" s="41">
        <f t="shared" si="2"/>
        <v>8952.7</v>
      </c>
      <c r="D39" s="41">
        <f t="shared" si="3"/>
        <v>97.79027853631897</v>
      </c>
      <c r="E39" s="29"/>
      <c r="F39" s="29"/>
      <c r="G39" s="29">
        <v>9155</v>
      </c>
      <c r="H39" s="29">
        <v>8952.7</v>
      </c>
      <c r="I39" s="30"/>
      <c r="J39" s="30"/>
      <c r="K39" s="30"/>
      <c r="L39" s="30"/>
      <c r="M39" s="42"/>
      <c r="N39" s="42"/>
      <c r="O39" s="42"/>
      <c r="P39" s="42"/>
      <c r="Q39" s="42"/>
      <c r="R39" s="42"/>
    </row>
    <row r="40" spans="1:18" ht="30.75" customHeight="1">
      <c r="A40" s="32" t="s">
        <v>27</v>
      </c>
      <c r="B40" s="41">
        <f t="shared" si="1"/>
        <v>2776</v>
      </c>
      <c r="C40" s="41">
        <f t="shared" si="2"/>
        <v>2713.5</v>
      </c>
      <c r="D40" s="41">
        <f t="shared" si="3"/>
        <v>97.74855907780979</v>
      </c>
      <c r="E40" s="29"/>
      <c r="F40" s="29"/>
      <c r="G40" s="29">
        <v>2776</v>
      </c>
      <c r="H40" s="29">
        <v>2713.5</v>
      </c>
      <c r="I40" s="30"/>
      <c r="J40" s="30"/>
      <c r="K40" s="30"/>
      <c r="L40" s="30"/>
      <c r="M40" s="42"/>
      <c r="N40" s="42"/>
      <c r="O40" s="42"/>
      <c r="P40" s="42"/>
      <c r="Q40" s="42"/>
      <c r="R40" s="42"/>
    </row>
    <row r="41" spans="1:18" ht="33.75" customHeight="1">
      <c r="A41" s="24" t="s">
        <v>13</v>
      </c>
      <c r="B41" s="41">
        <f t="shared" si="1"/>
        <v>434</v>
      </c>
      <c r="C41" s="41">
        <f t="shared" si="2"/>
        <v>423.6</v>
      </c>
      <c r="D41" s="41">
        <f t="shared" si="3"/>
        <v>97.60368663594471</v>
      </c>
      <c r="E41" s="26"/>
      <c r="F41" s="26"/>
      <c r="G41" s="26">
        <v>434</v>
      </c>
      <c r="H41" s="26">
        <v>423.6</v>
      </c>
      <c r="I41" s="20"/>
      <c r="J41" s="20"/>
      <c r="K41" s="30"/>
      <c r="L41" s="30"/>
      <c r="M41" s="42"/>
      <c r="N41" s="42"/>
      <c r="O41" s="42"/>
      <c r="P41" s="42"/>
      <c r="Q41" s="42"/>
      <c r="R41" s="42"/>
    </row>
    <row r="42" spans="1:18" ht="68.25" customHeight="1">
      <c r="A42" s="24" t="s">
        <v>81</v>
      </c>
      <c r="B42" s="41">
        <f t="shared" si="1"/>
        <v>20945</v>
      </c>
      <c r="C42" s="41">
        <f t="shared" si="2"/>
        <v>19590.6</v>
      </c>
      <c r="D42" s="41">
        <f t="shared" si="3"/>
        <v>93.53354022439723</v>
      </c>
      <c r="E42" s="26"/>
      <c r="F42" s="26"/>
      <c r="G42" s="26">
        <v>20945</v>
      </c>
      <c r="H42" s="26">
        <v>19590.6</v>
      </c>
      <c r="I42" s="20"/>
      <c r="J42" s="20"/>
      <c r="K42" s="30"/>
      <c r="L42" s="30"/>
      <c r="M42" s="42"/>
      <c r="N42" s="42"/>
      <c r="O42" s="42"/>
      <c r="P42" s="42"/>
      <c r="Q42" s="42"/>
      <c r="R42" s="42"/>
    </row>
    <row r="43" spans="1:18" ht="122.25" customHeight="1">
      <c r="A43" s="18" t="s">
        <v>34</v>
      </c>
      <c r="B43" s="41">
        <f t="shared" si="1"/>
        <v>2591</v>
      </c>
      <c r="C43" s="41">
        <f t="shared" si="2"/>
        <v>2591</v>
      </c>
      <c r="D43" s="41">
        <f t="shared" si="3"/>
        <v>100</v>
      </c>
      <c r="E43" s="26"/>
      <c r="F43" s="26"/>
      <c r="G43" s="26">
        <f>G44+G48</f>
        <v>2591</v>
      </c>
      <c r="H43" s="26">
        <f>H44+H48</f>
        <v>2591</v>
      </c>
      <c r="I43" s="20"/>
      <c r="J43" s="20"/>
      <c r="K43" s="30"/>
      <c r="L43" s="30"/>
      <c r="M43" s="42"/>
      <c r="N43" s="42"/>
      <c r="O43" s="42"/>
      <c r="P43" s="42"/>
      <c r="Q43" s="42"/>
      <c r="R43" s="42"/>
    </row>
    <row r="44" spans="1:18" ht="18" customHeight="1">
      <c r="A44" s="18" t="s">
        <v>10</v>
      </c>
      <c r="B44" s="41">
        <f t="shared" si="1"/>
        <v>2556</v>
      </c>
      <c r="C44" s="41">
        <f t="shared" si="2"/>
        <v>2556</v>
      </c>
      <c r="D44" s="41">
        <f t="shared" si="3"/>
        <v>100</v>
      </c>
      <c r="E44" s="26"/>
      <c r="F44" s="26"/>
      <c r="G44" s="26">
        <f>G45+G46+G47</f>
        <v>2556</v>
      </c>
      <c r="H44" s="26">
        <f>H45+H46+H47</f>
        <v>2556</v>
      </c>
      <c r="I44" s="20"/>
      <c r="J44" s="20"/>
      <c r="K44" s="30"/>
      <c r="L44" s="30"/>
      <c r="M44" s="42"/>
      <c r="N44" s="42"/>
      <c r="O44" s="42"/>
      <c r="P44" s="42"/>
      <c r="Q44" s="42"/>
      <c r="R44" s="42"/>
    </row>
    <row r="45" spans="1:18" ht="20.25" customHeight="1">
      <c r="A45" s="31" t="s">
        <v>19</v>
      </c>
      <c r="B45" s="41">
        <f t="shared" si="1"/>
        <v>1751</v>
      </c>
      <c r="C45" s="41">
        <f t="shared" si="2"/>
        <v>1751</v>
      </c>
      <c r="D45" s="41">
        <f t="shared" si="3"/>
        <v>100</v>
      </c>
      <c r="E45" s="29"/>
      <c r="F45" s="29"/>
      <c r="G45" s="29">
        <v>1751</v>
      </c>
      <c r="H45" s="29">
        <v>1751</v>
      </c>
      <c r="I45" s="30"/>
      <c r="J45" s="30"/>
      <c r="K45" s="30"/>
      <c r="L45" s="30"/>
      <c r="M45" s="42"/>
      <c r="N45" s="42"/>
      <c r="O45" s="42"/>
      <c r="P45" s="42"/>
      <c r="Q45" s="42"/>
      <c r="R45" s="42"/>
    </row>
    <row r="46" spans="1:18" ht="27.75" customHeight="1">
      <c r="A46" s="31" t="s">
        <v>21</v>
      </c>
      <c r="B46" s="41">
        <f t="shared" si="1"/>
        <v>337</v>
      </c>
      <c r="C46" s="41">
        <f t="shared" si="2"/>
        <v>337</v>
      </c>
      <c r="D46" s="41">
        <f t="shared" si="3"/>
        <v>100</v>
      </c>
      <c r="E46" s="29"/>
      <c r="F46" s="29"/>
      <c r="G46" s="29">
        <v>337</v>
      </c>
      <c r="H46" s="29">
        <v>337</v>
      </c>
      <c r="I46" s="30"/>
      <c r="J46" s="30"/>
      <c r="K46" s="30"/>
      <c r="L46" s="30"/>
      <c r="M46" s="42"/>
      <c r="N46" s="42"/>
      <c r="O46" s="42"/>
      <c r="P46" s="42"/>
      <c r="Q46" s="42"/>
      <c r="R46" s="42"/>
    </row>
    <row r="47" spans="1:18" ht="27.75" customHeight="1">
      <c r="A47" s="32" t="s">
        <v>22</v>
      </c>
      <c r="B47" s="41">
        <f t="shared" si="1"/>
        <v>468</v>
      </c>
      <c r="C47" s="41">
        <f t="shared" si="2"/>
        <v>468</v>
      </c>
      <c r="D47" s="41">
        <f t="shared" si="3"/>
        <v>100</v>
      </c>
      <c r="E47" s="29"/>
      <c r="F47" s="29"/>
      <c r="G47" s="29">
        <v>468</v>
      </c>
      <c r="H47" s="29">
        <v>468</v>
      </c>
      <c r="I47" s="30"/>
      <c r="J47" s="30"/>
      <c r="K47" s="30"/>
      <c r="L47" s="30"/>
      <c r="M47" s="42"/>
      <c r="N47" s="42"/>
      <c r="O47" s="42"/>
      <c r="P47" s="42"/>
      <c r="Q47" s="42"/>
      <c r="R47" s="42"/>
    </row>
    <row r="48" spans="1:18" ht="33" customHeight="1">
      <c r="A48" s="24" t="s">
        <v>11</v>
      </c>
      <c r="B48" s="41">
        <f t="shared" si="1"/>
        <v>35</v>
      </c>
      <c r="C48" s="41">
        <f t="shared" si="2"/>
        <v>35</v>
      </c>
      <c r="D48" s="41">
        <f t="shared" si="3"/>
        <v>100</v>
      </c>
      <c r="E48" s="26"/>
      <c r="F48" s="26"/>
      <c r="G48" s="26">
        <v>35</v>
      </c>
      <c r="H48" s="26">
        <v>35</v>
      </c>
      <c r="I48" s="20"/>
      <c r="J48" s="20"/>
      <c r="K48" s="30"/>
      <c r="L48" s="30"/>
      <c r="M48" s="42"/>
      <c r="N48" s="42"/>
      <c r="O48" s="42"/>
      <c r="P48" s="42"/>
      <c r="Q48" s="42"/>
      <c r="R48" s="42"/>
    </row>
    <row r="49" spans="1:18" ht="114" customHeight="1">
      <c r="A49" s="18" t="s">
        <v>33</v>
      </c>
      <c r="B49" s="41">
        <f t="shared" si="1"/>
        <v>874</v>
      </c>
      <c r="C49" s="41">
        <f t="shared" si="2"/>
        <v>841.2</v>
      </c>
      <c r="D49" s="41">
        <f t="shared" si="3"/>
        <v>96.2471395881007</v>
      </c>
      <c r="E49" s="26"/>
      <c r="F49" s="26"/>
      <c r="G49" s="26"/>
      <c r="H49" s="26"/>
      <c r="I49" s="20"/>
      <c r="J49" s="20"/>
      <c r="K49" s="20">
        <v>874</v>
      </c>
      <c r="L49" s="20">
        <v>841.2</v>
      </c>
      <c r="M49" s="42"/>
      <c r="N49" s="42"/>
      <c r="O49" s="42"/>
      <c r="P49" s="42"/>
      <c r="Q49" s="42"/>
      <c r="R49" s="42"/>
    </row>
    <row r="50" spans="1:18" ht="66.75" customHeight="1">
      <c r="A50" s="18" t="s">
        <v>32</v>
      </c>
      <c r="B50" s="41">
        <f t="shared" si="1"/>
        <v>1748</v>
      </c>
      <c r="C50" s="41">
        <f t="shared" si="2"/>
        <v>1706.9</v>
      </c>
      <c r="D50" s="41">
        <f t="shared" si="3"/>
        <v>97.6487414187643</v>
      </c>
      <c r="E50" s="26"/>
      <c r="F50" s="26"/>
      <c r="G50" s="26"/>
      <c r="H50" s="26"/>
      <c r="I50" s="20"/>
      <c r="J50" s="20"/>
      <c r="K50" s="20">
        <v>1748</v>
      </c>
      <c r="L50" s="20">
        <v>1706.9</v>
      </c>
      <c r="M50" s="42"/>
      <c r="N50" s="42"/>
      <c r="O50" s="42"/>
      <c r="P50" s="42"/>
      <c r="Q50" s="42"/>
      <c r="R50" s="42"/>
    </row>
    <row r="51" spans="1:18" ht="54" customHeight="1">
      <c r="A51" s="18" t="s">
        <v>31</v>
      </c>
      <c r="B51" s="41">
        <f t="shared" si="1"/>
        <v>2699</v>
      </c>
      <c r="C51" s="41">
        <f t="shared" si="2"/>
        <v>1855.3</v>
      </c>
      <c r="D51" s="41">
        <f t="shared" si="3"/>
        <v>68.7402741756206</v>
      </c>
      <c r="E51" s="26"/>
      <c r="F51" s="26"/>
      <c r="G51" s="26"/>
      <c r="H51" s="26"/>
      <c r="I51" s="20">
        <v>2699</v>
      </c>
      <c r="J51" s="20">
        <v>1855.3</v>
      </c>
      <c r="K51" s="20"/>
      <c r="L51" s="20"/>
      <c r="M51" s="42"/>
      <c r="N51" s="42"/>
      <c r="O51" s="42"/>
      <c r="P51" s="42"/>
      <c r="Q51" s="42"/>
      <c r="R51" s="42"/>
    </row>
    <row r="52" spans="1:18" ht="69" customHeight="1">
      <c r="A52" s="18" t="s">
        <v>51</v>
      </c>
      <c r="B52" s="41">
        <f t="shared" si="1"/>
        <v>540</v>
      </c>
      <c r="C52" s="41">
        <f t="shared" si="2"/>
        <v>515</v>
      </c>
      <c r="D52" s="41">
        <f t="shared" si="3"/>
        <v>95.37037037037037</v>
      </c>
      <c r="E52" s="26"/>
      <c r="F52" s="26"/>
      <c r="G52" s="26"/>
      <c r="H52" s="26"/>
      <c r="I52" s="20">
        <v>540</v>
      </c>
      <c r="J52" s="20">
        <v>515</v>
      </c>
      <c r="K52" s="20"/>
      <c r="L52" s="20"/>
      <c r="M52" s="42"/>
      <c r="N52" s="42"/>
      <c r="O52" s="42"/>
      <c r="P52" s="42"/>
      <c r="Q52" s="42"/>
      <c r="R52" s="42"/>
    </row>
    <row r="53" spans="1:18" ht="87.75" customHeight="1">
      <c r="A53" s="18" t="s">
        <v>77</v>
      </c>
      <c r="B53" s="41">
        <f t="shared" si="1"/>
        <v>1315</v>
      </c>
      <c r="C53" s="41">
        <f t="shared" si="2"/>
        <v>896.2</v>
      </c>
      <c r="D53" s="41">
        <f t="shared" si="3"/>
        <v>68.15209125475286</v>
      </c>
      <c r="E53" s="26">
        <v>1315</v>
      </c>
      <c r="F53" s="26">
        <v>896.2</v>
      </c>
      <c r="G53" s="26"/>
      <c r="H53" s="26"/>
      <c r="I53" s="20"/>
      <c r="J53" s="20"/>
      <c r="K53" s="20"/>
      <c r="L53" s="20"/>
      <c r="M53" s="42"/>
      <c r="N53" s="42"/>
      <c r="O53" s="42"/>
      <c r="P53" s="42"/>
      <c r="Q53" s="42"/>
      <c r="R53" s="42"/>
    </row>
    <row r="54" spans="1:18" ht="33.75" customHeight="1">
      <c r="A54" s="17" t="s">
        <v>20</v>
      </c>
      <c r="B54" s="19">
        <f aca="true" t="shared" si="4" ref="B54:Q54">SUM(B55:B88)</f>
        <v>976794.1000000001</v>
      </c>
      <c r="C54" s="19">
        <f>SUM(C55:C88)</f>
        <v>857955.9</v>
      </c>
      <c r="D54" s="19">
        <f t="shared" si="3"/>
        <v>87.83385362380874</v>
      </c>
      <c r="E54" s="19">
        <f t="shared" si="4"/>
        <v>9836.9</v>
      </c>
      <c r="F54" s="19">
        <f>SUM(F55:F88)</f>
        <v>8508.3</v>
      </c>
      <c r="G54" s="19">
        <f t="shared" si="4"/>
        <v>42828.8</v>
      </c>
      <c r="H54" s="19">
        <f>SUM(H55:H88)</f>
        <v>25565.399999999998</v>
      </c>
      <c r="I54" s="19">
        <f t="shared" si="4"/>
        <v>849429.1</v>
      </c>
      <c r="J54" s="19">
        <f>SUM(J55:J88)</f>
        <v>792382.3999999999</v>
      </c>
      <c r="K54" s="19">
        <f t="shared" si="4"/>
        <v>0</v>
      </c>
      <c r="L54" s="19">
        <f>SUM(L55:L88)</f>
        <v>0</v>
      </c>
      <c r="M54" s="19">
        <f t="shared" si="4"/>
        <v>12951.4</v>
      </c>
      <c r="N54" s="19">
        <f>SUM(N55:N88)</f>
        <v>12430.2</v>
      </c>
      <c r="O54" s="19">
        <f t="shared" si="4"/>
        <v>20490</v>
      </c>
      <c r="P54" s="19">
        <f>SUM(P55:P88)</f>
        <v>9758</v>
      </c>
      <c r="Q54" s="19">
        <f t="shared" si="4"/>
        <v>41257.9</v>
      </c>
      <c r="R54" s="19">
        <f>SUM(R55:R88)</f>
        <v>9311.6</v>
      </c>
    </row>
    <row r="55" spans="1:18" ht="97.5" customHeight="1">
      <c r="A55" s="33" t="s">
        <v>30</v>
      </c>
      <c r="B55" s="41">
        <f>E55+G55+I55+K55</f>
        <v>1311</v>
      </c>
      <c r="C55" s="41">
        <f>F55+H55+J55+L55</f>
        <v>1311</v>
      </c>
      <c r="D55" s="41">
        <f t="shared" si="3"/>
        <v>100</v>
      </c>
      <c r="E55" s="19"/>
      <c r="F55" s="19"/>
      <c r="G55" s="20">
        <v>1311</v>
      </c>
      <c r="H55" s="20">
        <v>1311</v>
      </c>
      <c r="I55" s="19"/>
      <c r="J55" s="19"/>
      <c r="K55" s="19"/>
      <c r="L55" s="19"/>
      <c r="M55" s="42"/>
      <c r="N55" s="42"/>
      <c r="O55" s="42"/>
      <c r="P55" s="42"/>
      <c r="Q55" s="42"/>
      <c r="R55" s="42"/>
    </row>
    <row r="56" spans="1:18" ht="44.25" customHeight="1">
      <c r="A56" s="33" t="s">
        <v>46</v>
      </c>
      <c r="B56" s="41">
        <f>E56+G56+I56+K56+M56</f>
        <v>11985</v>
      </c>
      <c r="C56" s="41">
        <f>F56+H56+J56+L56+N56</f>
        <v>11476.6</v>
      </c>
      <c r="D56" s="41">
        <f t="shared" si="3"/>
        <v>95.75803087192324</v>
      </c>
      <c r="E56" s="19"/>
      <c r="F56" s="19"/>
      <c r="G56" s="20"/>
      <c r="H56" s="20"/>
      <c r="I56" s="19"/>
      <c r="J56" s="19"/>
      <c r="K56" s="19"/>
      <c r="L56" s="19"/>
      <c r="M56" s="20">
        <v>11985</v>
      </c>
      <c r="N56" s="20">
        <v>11476.6</v>
      </c>
      <c r="O56" s="20"/>
      <c r="P56" s="20"/>
      <c r="Q56" s="20"/>
      <c r="R56" s="20"/>
    </row>
    <row r="57" spans="1:18" ht="54.75" customHeight="1">
      <c r="A57" s="33" t="s">
        <v>68</v>
      </c>
      <c r="B57" s="41">
        <f aca="true" t="shared" si="5" ref="B57:C59">E57+G57+I57+K57</f>
        <v>239045</v>
      </c>
      <c r="C57" s="41">
        <f t="shared" si="5"/>
        <v>227211.4</v>
      </c>
      <c r="D57" s="41">
        <f t="shared" si="3"/>
        <v>95.04963500596122</v>
      </c>
      <c r="E57" s="19"/>
      <c r="F57" s="19"/>
      <c r="G57" s="20"/>
      <c r="H57" s="20"/>
      <c r="I57" s="20">
        <v>239045</v>
      </c>
      <c r="J57" s="20">
        <v>227211.4</v>
      </c>
      <c r="K57" s="19"/>
      <c r="L57" s="19"/>
      <c r="M57" s="42"/>
      <c r="N57" s="42"/>
      <c r="O57" s="42"/>
      <c r="P57" s="42"/>
      <c r="Q57" s="42"/>
      <c r="R57" s="42"/>
    </row>
    <row r="58" spans="1:18" ht="36" customHeight="1">
      <c r="A58" s="33" t="s">
        <v>71</v>
      </c>
      <c r="B58" s="41">
        <f t="shared" si="5"/>
        <v>138085.9</v>
      </c>
      <c r="C58" s="41">
        <f t="shared" si="5"/>
        <v>122148.6</v>
      </c>
      <c r="D58" s="41">
        <f t="shared" si="3"/>
        <v>88.45841610186123</v>
      </c>
      <c r="E58" s="19"/>
      <c r="F58" s="19"/>
      <c r="G58" s="20"/>
      <c r="H58" s="20"/>
      <c r="I58" s="20">
        <v>138085.9</v>
      </c>
      <c r="J58" s="20">
        <v>122148.6</v>
      </c>
      <c r="K58" s="19"/>
      <c r="L58" s="19"/>
      <c r="M58" s="42"/>
      <c r="N58" s="42"/>
      <c r="O58" s="42"/>
      <c r="P58" s="42"/>
      <c r="Q58" s="42"/>
      <c r="R58" s="42"/>
    </row>
    <row r="59" spans="1:18" ht="51.75" customHeight="1">
      <c r="A59" s="33" t="s">
        <v>47</v>
      </c>
      <c r="B59" s="41">
        <f t="shared" si="5"/>
        <v>233708.9</v>
      </c>
      <c r="C59" s="41">
        <f t="shared" si="5"/>
        <v>233708.9</v>
      </c>
      <c r="D59" s="41">
        <f t="shared" si="3"/>
        <v>100</v>
      </c>
      <c r="E59" s="19"/>
      <c r="F59" s="19"/>
      <c r="G59" s="20"/>
      <c r="H59" s="20"/>
      <c r="I59" s="20">
        <v>233708.9</v>
      </c>
      <c r="J59" s="20">
        <v>233708.9</v>
      </c>
      <c r="K59" s="19"/>
      <c r="L59" s="19"/>
      <c r="M59" s="42"/>
      <c r="N59" s="42"/>
      <c r="O59" s="42"/>
      <c r="P59" s="42"/>
      <c r="Q59" s="42"/>
      <c r="R59" s="42"/>
    </row>
    <row r="60" spans="1:18" ht="35.25" customHeight="1">
      <c r="A60" s="33" t="s">
        <v>49</v>
      </c>
      <c r="B60" s="41">
        <f>E60+G60+I60+K60+Q60</f>
        <v>21354.5</v>
      </c>
      <c r="C60" s="41">
        <f>F60+H60+J60+L60+R60</f>
        <v>0</v>
      </c>
      <c r="D60" s="41">
        <f t="shared" si="3"/>
        <v>0</v>
      </c>
      <c r="E60" s="19"/>
      <c r="F60" s="19"/>
      <c r="G60" s="20"/>
      <c r="H60" s="20"/>
      <c r="I60" s="20"/>
      <c r="J60" s="20"/>
      <c r="K60" s="19"/>
      <c r="L60" s="19"/>
      <c r="M60" s="42"/>
      <c r="N60" s="42"/>
      <c r="O60" s="42"/>
      <c r="P60" s="42"/>
      <c r="Q60" s="20">
        <v>21354.5</v>
      </c>
      <c r="R60" s="20">
        <v>0</v>
      </c>
    </row>
    <row r="61" spans="1:18" ht="42" customHeight="1">
      <c r="A61" s="33" t="s">
        <v>50</v>
      </c>
      <c r="B61" s="41">
        <f aca="true" t="shared" si="6" ref="B61:C66">E61+G61+I61+K61</f>
        <v>13279.7</v>
      </c>
      <c r="C61" s="41">
        <f t="shared" si="6"/>
        <v>13279.7</v>
      </c>
      <c r="D61" s="41">
        <f t="shared" si="3"/>
        <v>100</v>
      </c>
      <c r="E61" s="19"/>
      <c r="F61" s="19"/>
      <c r="G61" s="20"/>
      <c r="H61" s="20"/>
      <c r="I61" s="20">
        <v>13279.7</v>
      </c>
      <c r="J61" s="20">
        <v>13279.7</v>
      </c>
      <c r="K61" s="19"/>
      <c r="L61" s="19"/>
      <c r="M61" s="42"/>
      <c r="N61" s="42"/>
      <c r="O61" s="42"/>
      <c r="P61" s="42"/>
      <c r="Q61" s="42"/>
      <c r="R61" s="42"/>
    </row>
    <row r="62" spans="1:18" ht="23.25" customHeight="1">
      <c r="A62" s="33" t="s">
        <v>48</v>
      </c>
      <c r="B62" s="41">
        <f t="shared" si="6"/>
        <v>6876</v>
      </c>
      <c r="C62" s="41">
        <f t="shared" si="6"/>
        <v>6876</v>
      </c>
      <c r="D62" s="41">
        <f t="shared" si="3"/>
        <v>100</v>
      </c>
      <c r="E62" s="19"/>
      <c r="F62" s="19"/>
      <c r="G62" s="20">
        <v>6876</v>
      </c>
      <c r="H62" s="20">
        <v>6876</v>
      </c>
      <c r="I62" s="19"/>
      <c r="J62" s="19"/>
      <c r="K62" s="19"/>
      <c r="L62" s="19"/>
      <c r="M62" s="42"/>
      <c r="N62" s="42"/>
      <c r="O62" s="42"/>
      <c r="P62" s="42"/>
      <c r="Q62" s="42"/>
      <c r="R62" s="42"/>
    </row>
    <row r="63" spans="1:18" ht="44.25" customHeight="1">
      <c r="A63" s="33" t="s">
        <v>45</v>
      </c>
      <c r="B63" s="41">
        <f t="shared" si="6"/>
        <v>11957</v>
      </c>
      <c r="C63" s="41">
        <f t="shared" si="6"/>
        <v>11301.6</v>
      </c>
      <c r="D63" s="41">
        <f t="shared" si="3"/>
        <v>94.51869197959356</v>
      </c>
      <c r="E63" s="19"/>
      <c r="F63" s="19"/>
      <c r="G63" s="20">
        <v>11957</v>
      </c>
      <c r="H63" s="20">
        <v>11301.6</v>
      </c>
      <c r="I63" s="19"/>
      <c r="J63" s="19"/>
      <c r="K63" s="19"/>
      <c r="L63" s="19"/>
      <c r="M63" s="42"/>
      <c r="N63" s="42"/>
      <c r="O63" s="42"/>
      <c r="P63" s="42"/>
      <c r="Q63" s="42"/>
      <c r="R63" s="42"/>
    </row>
    <row r="64" spans="1:18" ht="114" customHeight="1">
      <c r="A64" s="33" t="s">
        <v>53</v>
      </c>
      <c r="B64" s="41">
        <f t="shared" si="6"/>
        <v>1278</v>
      </c>
      <c r="C64" s="41">
        <f t="shared" si="6"/>
        <v>483.2</v>
      </c>
      <c r="D64" s="41">
        <f t="shared" si="3"/>
        <v>37.80907668231612</v>
      </c>
      <c r="E64" s="20">
        <v>1278</v>
      </c>
      <c r="F64" s="20">
        <v>483.2</v>
      </c>
      <c r="G64" s="20"/>
      <c r="H64" s="20"/>
      <c r="I64" s="19"/>
      <c r="J64" s="19"/>
      <c r="K64" s="19"/>
      <c r="L64" s="19"/>
      <c r="M64" s="42"/>
      <c r="N64" s="42"/>
      <c r="O64" s="42"/>
      <c r="P64" s="42"/>
      <c r="Q64" s="42"/>
      <c r="R64" s="42"/>
    </row>
    <row r="65" spans="1:18" ht="54" customHeight="1">
      <c r="A65" s="33" t="s">
        <v>88</v>
      </c>
      <c r="B65" s="41">
        <f>E65+G65+I65+K65</f>
        <v>1901</v>
      </c>
      <c r="C65" s="41">
        <f>F65+H65+J65+L65</f>
        <v>1901</v>
      </c>
      <c r="D65" s="41">
        <f>C65/B65*100</f>
        <v>100</v>
      </c>
      <c r="E65" s="20">
        <v>1901</v>
      </c>
      <c r="F65" s="20">
        <v>1901</v>
      </c>
      <c r="G65" s="20"/>
      <c r="H65" s="20"/>
      <c r="I65" s="19"/>
      <c r="J65" s="19"/>
      <c r="K65" s="19"/>
      <c r="L65" s="19"/>
      <c r="M65" s="42"/>
      <c r="N65" s="42"/>
      <c r="O65" s="42"/>
      <c r="P65" s="42"/>
      <c r="Q65" s="42"/>
      <c r="R65" s="42"/>
    </row>
    <row r="66" spans="1:18" ht="90" customHeight="1">
      <c r="A66" s="33" t="s">
        <v>52</v>
      </c>
      <c r="B66" s="41">
        <f t="shared" si="6"/>
        <v>5156</v>
      </c>
      <c r="C66" s="41">
        <f t="shared" si="6"/>
        <v>4622.6</v>
      </c>
      <c r="D66" s="41">
        <f t="shared" si="3"/>
        <v>89.65477114041893</v>
      </c>
      <c r="E66" s="20">
        <v>5156</v>
      </c>
      <c r="F66" s="20">
        <v>4622.6</v>
      </c>
      <c r="G66" s="20"/>
      <c r="H66" s="20"/>
      <c r="I66" s="19"/>
      <c r="J66" s="19"/>
      <c r="K66" s="19"/>
      <c r="L66" s="19"/>
      <c r="M66" s="42"/>
      <c r="N66" s="42"/>
      <c r="O66" s="42"/>
      <c r="P66" s="42"/>
      <c r="Q66" s="42"/>
      <c r="R66" s="42"/>
    </row>
    <row r="67" spans="1:18" ht="34.5" customHeight="1">
      <c r="A67" s="33" t="s">
        <v>55</v>
      </c>
      <c r="B67" s="41">
        <f>E67+G67+I67+K67+M67+O67+Q67</f>
        <v>18050</v>
      </c>
      <c r="C67" s="41">
        <f>F67+H67+J67+L67+N67+P67+R67</f>
        <v>0</v>
      </c>
      <c r="D67" s="41">
        <f t="shared" si="3"/>
        <v>0</v>
      </c>
      <c r="E67" s="20"/>
      <c r="F67" s="20"/>
      <c r="G67" s="20">
        <v>7600</v>
      </c>
      <c r="H67" s="20">
        <v>0</v>
      </c>
      <c r="I67" s="19"/>
      <c r="J67" s="19"/>
      <c r="K67" s="19"/>
      <c r="L67" s="19"/>
      <c r="M67" s="42"/>
      <c r="N67" s="42"/>
      <c r="O67" s="42"/>
      <c r="P67" s="42"/>
      <c r="Q67" s="20">
        <v>10450</v>
      </c>
      <c r="R67" s="20">
        <v>0</v>
      </c>
    </row>
    <row r="68" spans="1:18" ht="50.25" customHeight="1">
      <c r="A68" s="33" t="s">
        <v>57</v>
      </c>
      <c r="B68" s="41">
        <f aca="true" t="shared" si="7" ref="B68:C70">E68+G68+I68+K68+O68</f>
        <v>9310</v>
      </c>
      <c r="C68" s="41">
        <f t="shared" si="7"/>
        <v>9310</v>
      </c>
      <c r="D68" s="41">
        <f t="shared" si="3"/>
        <v>100</v>
      </c>
      <c r="E68" s="20"/>
      <c r="F68" s="20"/>
      <c r="G68" s="20"/>
      <c r="H68" s="20"/>
      <c r="I68" s="19"/>
      <c r="J68" s="19"/>
      <c r="K68" s="19"/>
      <c r="L68" s="19"/>
      <c r="M68" s="42"/>
      <c r="N68" s="42"/>
      <c r="O68" s="20">
        <v>9310</v>
      </c>
      <c r="P68" s="20">
        <v>9310</v>
      </c>
      <c r="Q68" s="20"/>
      <c r="R68" s="20"/>
    </row>
    <row r="69" spans="1:18" ht="48" customHeight="1">
      <c r="A69" s="33" t="s">
        <v>58</v>
      </c>
      <c r="B69" s="41">
        <f t="shared" si="7"/>
        <v>8765</v>
      </c>
      <c r="C69" s="41">
        <f t="shared" si="7"/>
        <v>0</v>
      </c>
      <c r="D69" s="41">
        <f t="shared" si="3"/>
        <v>0</v>
      </c>
      <c r="E69" s="20"/>
      <c r="F69" s="20"/>
      <c r="G69" s="20">
        <v>8765</v>
      </c>
      <c r="H69" s="20">
        <v>0</v>
      </c>
      <c r="I69" s="19"/>
      <c r="J69" s="19"/>
      <c r="K69" s="19"/>
      <c r="L69" s="19"/>
      <c r="M69" s="42"/>
      <c r="N69" s="42"/>
      <c r="O69" s="20"/>
      <c r="P69" s="20"/>
      <c r="Q69" s="20"/>
      <c r="R69" s="20"/>
    </row>
    <row r="70" spans="1:18" ht="68.25" customHeight="1">
      <c r="A70" s="33" t="s">
        <v>59</v>
      </c>
      <c r="B70" s="41">
        <f t="shared" si="7"/>
        <v>75491.9</v>
      </c>
      <c r="C70" s="41">
        <f t="shared" si="7"/>
        <v>73985.1</v>
      </c>
      <c r="D70" s="41">
        <f t="shared" si="3"/>
        <v>98.0040242728028</v>
      </c>
      <c r="E70" s="20"/>
      <c r="F70" s="20"/>
      <c r="G70" s="20"/>
      <c r="H70" s="20"/>
      <c r="I70" s="20">
        <v>75491.9</v>
      </c>
      <c r="J70" s="20">
        <v>73985.1</v>
      </c>
      <c r="K70" s="19"/>
      <c r="L70" s="19"/>
      <c r="M70" s="42"/>
      <c r="N70" s="42"/>
      <c r="O70" s="20"/>
      <c r="P70" s="20"/>
      <c r="Q70" s="20"/>
      <c r="R70" s="20"/>
    </row>
    <row r="71" spans="1:18" ht="74.25" customHeight="1">
      <c r="A71" s="33" t="s">
        <v>60</v>
      </c>
      <c r="B71" s="41">
        <f>E71+G71+I71+K71+O71+Q71</f>
        <v>53266.8</v>
      </c>
      <c r="C71" s="41">
        <f>F71+H71+J71+L71+P71+R71</f>
        <v>41566.3</v>
      </c>
      <c r="D71" s="41">
        <f t="shared" si="3"/>
        <v>78.03416011474314</v>
      </c>
      <c r="E71" s="20"/>
      <c r="F71" s="20"/>
      <c r="G71" s="20"/>
      <c r="H71" s="20"/>
      <c r="I71" s="20">
        <v>33085.4</v>
      </c>
      <c r="J71" s="20">
        <v>32254.7</v>
      </c>
      <c r="K71" s="19"/>
      <c r="L71" s="19"/>
      <c r="M71" s="42"/>
      <c r="N71" s="42"/>
      <c r="O71" s="20">
        <v>10728</v>
      </c>
      <c r="P71" s="20">
        <v>0</v>
      </c>
      <c r="Q71" s="20">
        <v>9453.4</v>
      </c>
      <c r="R71" s="20">
        <v>9311.6</v>
      </c>
    </row>
    <row r="72" spans="1:18" ht="51" customHeight="1">
      <c r="A72" s="33" t="s">
        <v>62</v>
      </c>
      <c r="B72" s="41">
        <f aca="true" t="shared" si="8" ref="B72:C77">E72+G72+I72+K72+O72</f>
        <v>56718.6</v>
      </c>
      <c r="C72" s="41">
        <f t="shared" si="8"/>
        <v>44962.1</v>
      </c>
      <c r="D72" s="41">
        <f t="shared" si="3"/>
        <v>79.27223168413889</v>
      </c>
      <c r="E72" s="20"/>
      <c r="F72" s="20"/>
      <c r="G72" s="20"/>
      <c r="H72" s="20"/>
      <c r="I72" s="20">
        <v>56718.6</v>
      </c>
      <c r="J72" s="20">
        <v>44962.1</v>
      </c>
      <c r="K72" s="19"/>
      <c r="L72" s="19"/>
      <c r="M72" s="42"/>
      <c r="N72" s="42"/>
      <c r="O72" s="42"/>
      <c r="P72" s="42"/>
      <c r="Q72" s="42"/>
      <c r="R72" s="42"/>
    </row>
    <row r="73" spans="1:18" ht="31.5" customHeight="1">
      <c r="A73" s="33" t="s">
        <v>84</v>
      </c>
      <c r="B73" s="41">
        <f t="shared" si="8"/>
        <v>807.6</v>
      </c>
      <c r="C73" s="41">
        <f t="shared" si="8"/>
        <v>0</v>
      </c>
      <c r="D73" s="41">
        <f t="shared" si="3"/>
        <v>0</v>
      </c>
      <c r="E73" s="20"/>
      <c r="F73" s="20"/>
      <c r="G73" s="20"/>
      <c r="H73" s="20"/>
      <c r="I73" s="20">
        <v>807.6</v>
      </c>
      <c r="J73" s="20">
        <v>0</v>
      </c>
      <c r="K73" s="19"/>
      <c r="L73" s="19"/>
      <c r="M73" s="42"/>
      <c r="N73" s="42"/>
      <c r="O73" s="42"/>
      <c r="P73" s="42"/>
      <c r="Q73" s="42"/>
      <c r="R73" s="42"/>
    </row>
    <row r="74" spans="1:18" ht="128.25" customHeight="1">
      <c r="A74" s="33" t="s">
        <v>76</v>
      </c>
      <c r="B74" s="41">
        <f t="shared" si="8"/>
        <v>2518.8</v>
      </c>
      <c r="C74" s="41">
        <f t="shared" si="8"/>
        <v>2518.8</v>
      </c>
      <c r="D74" s="41">
        <f t="shared" si="3"/>
        <v>100</v>
      </c>
      <c r="E74" s="20"/>
      <c r="F74" s="20"/>
      <c r="G74" s="20">
        <v>2518.8</v>
      </c>
      <c r="H74" s="20">
        <v>2518.8</v>
      </c>
      <c r="I74" s="20"/>
      <c r="J74" s="20"/>
      <c r="K74" s="19"/>
      <c r="L74" s="19"/>
      <c r="M74" s="42"/>
      <c r="N74" s="42"/>
      <c r="O74" s="42"/>
      <c r="P74" s="42"/>
      <c r="Q74" s="42"/>
      <c r="R74" s="42"/>
    </row>
    <row r="75" spans="1:18" ht="66" customHeight="1">
      <c r="A75" s="34" t="s">
        <v>66</v>
      </c>
      <c r="B75" s="41">
        <f t="shared" si="8"/>
        <v>1215</v>
      </c>
      <c r="C75" s="41">
        <f t="shared" si="8"/>
        <v>1215</v>
      </c>
      <c r="D75" s="41">
        <f t="shared" si="3"/>
        <v>100</v>
      </c>
      <c r="E75" s="20"/>
      <c r="F75" s="20"/>
      <c r="G75" s="20">
        <v>1215</v>
      </c>
      <c r="H75" s="20">
        <v>1215</v>
      </c>
      <c r="I75" s="20"/>
      <c r="J75" s="20"/>
      <c r="K75" s="19"/>
      <c r="L75" s="19"/>
      <c r="M75" s="42"/>
      <c r="N75" s="42"/>
      <c r="O75" s="42"/>
      <c r="P75" s="42"/>
      <c r="Q75" s="42"/>
      <c r="R75" s="42"/>
    </row>
    <row r="76" spans="1:18" ht="35.25" customHeight="1">
      <c r="A76" s="33" t="s">
        <v>65</v>
      </c>
      <c r="B76" s="41">
        <f t="shared" si="8"/>
        <v>1283.9</v>
      </c>
      <c r="C76" s="41">
        <f t="shared" si="8"/>
        <v>1283.5</v>
      </c>
      <c r="D76" s="41">
        <f aca="true" t="shared" si="9" ref="D76:D91">C76/B76*100</f>
        <v>99.96884492561725</v>
      </c>
      <c r="E76" s="20">
        <v>1283.9</v>
      </c>
      <c r="F76" s="20">
        <v>1283.5</v>
      </c>
      <c r="G76" s="20"/>
      <c r="H76" s="20"/>
      <c r="I76" s="20"/>
      <c r="J76" s="20"/>
      <c r="K76" s="19"/>
      <c r="L76" s="19"/>
      <c r="M76" s="42"/>
      <c r="N76" s="42"/>
      <c r="O76" s="42"/>
      <c r="P76" s="42"/>
      <c r="Q76" s="42"/>
      <c r="R76" s="42"/>
    </row>
    <row r="77" spans="1:18" ht="70.5" customHeight="1">
      <c r="A77" s="33" t="s">
        <v>63</v>
      </c>
      <c r="B77" s="41">
        <f t="shared" si="8"/>
        <v>23689.6</v>
      </c>
      <c r="C77" s="41">
        <f t="shared" si="8"/>
        <v>23689.6</v>
      </c>
      <c r="D77" s="41">
        <f t="shared" si="9"/>
        <v>100</v>
      </c>
      <c r="E77" s="20"/>
      <c r="F77" s="20"/>
      <c r="G77" s="20"/>
      <c r="H77" s="20"/>
      <c r="I77" s="20">
        <v>23689.6</v>
      </c>
      <c r="J77" s="20">
        <v>23689.6</v>
      </c>
      <c r="K77" s="19"/>
      <c r="L77" s="19"/>
      <c r="M77" s="42"/>
      <c r="N77" s="42"/>
      <c r="O77" s="42"/>
      <c r="P77" s="42"/>
      <c r="Q77" s="42"/>
      <c r="R77" s="42"/>
    </row>
    <row r="78" spans="1:18" ht="78" customHeight="1">
      <c r="A78" s="33" t="s">
        <v>70</v>
      </c>
      <c r="B78" s="41">
        <f>E78+G78+I78+K78+O78+M78</f>
        <v>343</v>
      </c>
      <c r="C78" s="41">
        <f>F78+H78+J78+L78+P78+N78</f>
        <v>343</v>
      </c>
      <c r="D78" s="41">
        <f t="shared" si="9"/>
        <v>100</v>
      </c>
      <c r="E78" s="20"/>
      <c r="F78" s="20"/>
      <c r="G78" s="20">
        <v>343</v>
      </c>
      <c r="H78" s="20">
        <v>343</v>
      </c>
      <c r="I78" s="20"/>
      <c r="J78" s="20"/>
      <c r="K78" s="19"/>
      <c r="L78" s="19"/>
      <c r="M78" s="42"/>
      <c r="N78" s="42"/>
      <c r="O78" s="42"/>
      <c r="P78" s="42"/>
      <c r="Q78" s="42"/>
      <c r="R78" s="42"/>
    </row>
    <row r="79" spans="1:18" ht="55.5" customHeight="1">
      <c r="A79" s="33" t="s">
        <v>69</v>
      </c>
      <c r="B79" s="41">
        <f>E79+G79+I79+K79+O79+M79</f>
        <v>479.4</v>
      </c>
      <c r="C79" s="41">
        <f>F79+H79+J79+L79+P79+N79</f>
        <v>473</v>
      </c>
      <c r="D79" s="41">
        <f t="shared" si="9"/>
        <v>98.66499791405926</v>
      </c>
      <c r="E79" s="20"/>
      <c r="F79" s="20"/>
      <c r="G79" s="20"/>
      <c r="H79" s="20"/>
      <c r="I79" s="20"/>
      <c r="J79" s="20"/>
      <c r="K79" s="19"/>
      <c r="L79" s="19"/>
      <c r="M79" s="20">
        <v>479.4</v>
      </c>
      <c r="N79" s="20">
        <v>473</v>
      </c>
      <c r="O79" s="42"/>
      <c r="P79" s="42"/>
      <c r="Q79" s="42"/>
      <c r="R79" s="42"/>
    </row>
    <row r="80" spans="1:18" ht="20.25" customHeight="1">
      <c r="A80" s="33" t="s">
        <v>72</v>
      </c>
      <c r="B80" s="41">
        <f aca="true" t="shared" si="10" ref="B80:C84">E80+G80+I80+K80+O80</f>
        <v>20756.9</v>
      </c>
      <c r="C80" s="41">
        <f t="shared" si="10"/>
        <v>20686.8</v>
      </c>
      <c r="D80" s="41">
        <f t="shared" si="9"/>
        <v>99.66228097644637</v>
      </c>
      <c r="E80" s="20"/>
      <c r="F80" s="20"/>
      <c r="G80" s="20"/>
      <c r="H80" s="20"/>
      <c r="I80" s="20">
        <v>20756.9</v>
      </c>
      <c r="J80" s="20">
        <v>20686.8</v>
      </c>
      <c r="K80" s="19"/>
      <c r="L80" s="19"/>
      <c r="M80" s="20"/>
      <c r="N80" s="20"/>
      <c r="O80" s="42"/>
      <c r="P80" s="42"/>
      <c r="Q80" s="42"/>
      <c r="R80" s="42"/>
    </row>
    <row r="81" spans="1:18" ht="54.75" customHeight="1">
      <c r="A81" s="33" t="s">
        <v>73</v>
      </c>
      <c r="B81" s="41">
        <f t="shared" si="10"/>
        <v>208</v>
      </c>
      <c r="C81" s="41">
        <f t="shared" si="10"/>
        <v>207.8</v>
      </c>
      <c r="D81" s="41">
        <f t="shared" si="9"/>
        <v>99.90384615384616</v>
      </c>
      <c r="E81" s="20"/>
      <c r="F81" s="20"/>
      <c r="G81" s="20"/>
      <c r="H81" s="20"/>
      <c r="I81" s="20"/>
      <c r="J81" s="20"/>
      <c r="K81" s="19"/>
      <c r="L81" s="19"/>
      <c r="M81" s="20"/>
      <c r="N81" s="20"/>
      <c r="O81" s="20">
        <v>208</v>
      </c>
      <c r="P81" s="20">
        <v>207.8</v>
      </c>
      <c r="Q81" s="42"/>
      <c r="R81" s="42"/>
    </row>
    <row r="82" spans="1:18" ht="33.75" customHeight="1">
      <c r="A82" s="33" t="s">
        <v>74</v>
      </c>
      <c r="B82" s="41">
        <f t="shared" si="10"/>
        <v>218</v>
      </c>
      <c r="C82" s="41">
        <f t="shared" si="10"/>
        <v>218</v>
      </c>
      <c r="D82" s="41">
        <f t="shared" si="9"/>
        <v>100</v>
      </c>
      <c r="E82" s="20">
        <v>218</v>
      </c>
      <c r="F82" s="20">
        <v>218</v>
      </c>
      <c r="G82" s="20"/>
      <c r="H82" s="20"/>
      <c r="I82" s="20"/>
      <c r="J82" s="20"/>
      <c r="K82" s="19"/>
      <c r="L82" s="19"/>
      <c r="M82" s="20"/>
      <c r="N82" s="20"/>
      <c r="O82" s="20"/>
      <c r="P82" s="20"/>
      <c r="Q82" s="42"/>
      <c r="R82" s="42"/>
    </row>
    <row r="83" spans="1:18" ht="44.25" customHeight="1">
      <c r="A83" s="33" t="s">
        <v>75</v>
      </c>
      <c r="B83" s="41">
        <f t="shared" si="10"/>
        <v>28</v>
      </c>
      <c r="C83" s="41">
        <f t="shared" si="10"/>
        <v>28</v>
      </c>
      <c r="D83" s="41">
        <f t="shared" si="9"/>
        <v>100</v>
      </c>
      <c r="E83" s="20"/>
      <c r="F83" s="20"/>
      <c r="G83" s="20"/>
      <c r="H83" s="20"/>
      <c r="I83" s="20">
        <v>28</v>
      </c>
      <c r="J83" s="20">
        <v>28</v>
      </c>
      <c r="K83" s="19"/>
      <c r="L83" s="19"/>
      <c r="M83" s="20"/>
      <c r="N83" s="20"/>
      <c r="O83" s="20"/>
      <c r="P83" s="20"/>
      <c r="Q83" s="42"/>
      <c r="R83" s="42"/>
    </row>
    <row r="84" spans="1:18" ht="27.75" customHeight="1">
      <c r="A84" s="33" t="s">
        <v>83</v>
      </c>
      <c r="B84" s="41">
        <f t="shared" si="10"/>
        <v>10000</v>
      </c>
      <c r="C84" s="41">
        <f t="shared" si="10"/>
        <v>0</v>
      </c>
      <c r="D84" s="41">
        <f t="shared" si="9"/>
        <v>0</v>
      </c>
      <c r="E84" s="20"/>
      <c r="F84" s="20"/>
      <c r="G84" s="20"/>
      <c r="H84" s="20"/>
      <c r="I84" s="20">
        <v>10000</v>
      </c>
      <c r="J84" s="20">
        <v>0</v>
      </c>
      <c r="K84" s="19"/>
      <c r="L84" s="19"/>
      <c r="M84" s="20"/>
      <c r="N84" s="20"/>
      <c r="O84" s="20"/>
      <c r="P84" s="20"/>
      <c r="Q84" s="42"/>
      <c r="R84" s="42"/>
    </row>
    <row r="85" spans="1:18" ht="57.75" customHeight="1">
      <c r="A85" s="33" t="s">
        <v>79</v>
      </c>
      <c r="B85" s="41">
        <f>E85+G85+I85+K85+O85+M85+Q85</f>
        <v>974</v>
      </c>
      <c r="C85" s="41">
        <f>F85+H85+J85+L85+P85+N85+R85</f>
        <v>720.8</v>
      </c>
      <c r="D85" s="41">
        <f t="shared" si="9"/>
        <v>74.00410677618069</v>
      </c>
      <c r="E85" s="20"/>
      <c r="F85" s="20"/>
      <c r="G85" s="20">
        <v>243</v>
      </c>
      <c r="H85" s="20">
        <v>0</v>
      </c>
      <c r="I85" s="20"/>
      <c r="J85" s="20"/>
      <c r="K85" s="19"/>
      <c r="L85" s="19"/>
      <c r="M85" s="20">
        <v>487</v>
      </c>
      <c r="N85" s="20">
        <v>480.6</v>
      </c>
      <c r="O85" s="20">
        <v>244</v>
      </c>
      <c r="P85" s="20">
        <v>240.2</v>
      </c>
      <c r="Q85" s="42"/>
      <c r="R85" s="42"/>
    </row>
    <row r="86" spans="1:18" ht="52.5" customHeight="1">
      <c r="A86" s="33" t="s">
        <v>78</v>
      </c>
      <c r="B86" s="41">
        <f aca="true" t="shared" si="11" ref="B86:C88">E86+G86+I86+K86+O86</f>
        <v>645</v>
      </c>
      <c r="C86" s="41">
        <f t="shared" si="11"/>
        <v>427.5</v>
      </c>
      <c r="D86" s="41">
        <f t="shared" si="9"/>
        <v>66.27906976744185</v>
      </c>
      <c r="E86" s="20"/>
      <c r="F86" s="20"/>
      <c r="G86" s="20"/>
      <c r="H86" s="20"/>
      <c r="I86" s="20">
        <v>645</v>
      </c>
      <c r="J86" s="20">
        <v>427.5</v>
      </c>
      <c r="K86" s="19"/>
      <c r="L86" s="19"/>
      <c r="M86" s="20"/>
      <c r="N86" s="20"/>
      <c r="O86" s="20"/>
      <c r="P86" s="20"/>
      <c r="Q86" s="42"/>
      <c r="R86" s="42"/>
    </row>
    <row r="87" spans="1:18" ht="77.25" customHeight="1">
      <c r="A87" s="33" t="s">
        <v>67</v>
      </c>
      <c r="B87" s="41">
        <f t="shared" si="11"/>
        <v>2000</v>
      </c>
      <c r="C87" s="41">
        <f t="shared" si="11"/>
        <v>2000</v>
      </c>
      <c r="D87" s="41">
        <f t="shared" si="9"/>
        <v>100</v>
      </c>
      <c r="E87" s="20"/>
      <c r="F87" s="20"/>
      <c r="G87" s="20">
        <v>2000</v>
      </c>
      <c r="H87" s="20">
        <v>2000</v>
      </c>
      <c r="I87" s="20"/>
      <c r="J87" s="20"/>
      <c r="K87" s="19"/>
      <c r="L87" s="19"/>
      <c r="M87" s="42"/>
      <c r="N87" s="42"/>
      <c r="O87" s="42"/>
      <c r="P87" s="42"/>
      <c r="Q87" s="42"/>
      <c r="R87" s="42"/>
    </row>
    <row r="88" spans="1:18" ht="33.75" customHeight="1">
      <c r="A88" s="33" t="s">
        <v>80</v>
      </c>
      <c r="B88" s="41">
        <f t="shared" si="11"/>
        <v>4086.6</v>
      </c>
      <c r="C88" s="41">
        <f t="shared" si="11"/>
        <v>0</v>
      </c>
      <c r="D88" s="41">
        <f t="shared" si="9"/>
        <v>0</v>
      </c>
      <c r="E88" s="20"/>
      <c r="F88" s="20"/>
      <c r="G88" s="20"/>
      <c r="H88" s="20"/>
      <c r="I88" s="20">
        <v>4086.6</v>
      </c>
      <c r="J88" s="20">
        <v>0</v>
      </c>
      <c r="K88" s="19"/>
      <c r="L88" s="19"/>
      <c r="M88" s="42"/>
      <c r="N88" s="42"/>
      <c r="O88" s="42"/>
      <c r="P88" s="42"/>
      <c r="Q88" s="42"/>
      <c r="R88" s="42"/>
    </row>
    <row r="89" spans="1:18" ht="27.75" customHeight="1">
      <c r="A89" s="17" t="s">
        <v>29</v>
      </c>
      <c r="B89" s="41">
        <f>B90</f>
        <v>22213</v>
      </c>
      <c r="C89" s="41">
        <f>C90</f>
        <v>16673.3</v>
      </c>
      <c r="D89" s="41">
        <f t="shared" si="9"/>
        <v>75.06100031513078</v>
      </c>
      <c r="E89" s="19">
        <f aca="true" t="shared" si="12" ref="E89:R89">E90</f>
        <v>0</v>
      </c>
      <c r="F89" s="19">
        <f t="shared" si="12"/>
        <v>0</v>
      </c>
      <c r="G89" s="41">
        <f t="shared" si="12"/>
        <v>2213</v>
      </c>
      <c r="H89" s="41">
        <f t="shared" si="12"/>
        <v>2213</v>
      </c>
      <c r="I89" s="41">
        <f>I90</f>
        <v>19500</v>
      </c>
      <c r="J89" s="41">
        <f>J90</f>
        <v>14088.3</v>
      </c>
      <c r="K89" s="41">
        <f t="shared" si="12"/>
        <v>0</v>
      </c>
      <c r="L89" s="41">
        <f t="shared" si="12"/>
        <v>0</v>
      </c>
      <c r="M89" s="41">
        <f t="shared" si="12"/>
        <v>0</v>
      </c>
      <c r="N89" s="41">
        <f t="shared" si="12"/>
        <v>0</v>
      </c>
      <c r="O89" s="41">
        <f t="shared" si="12"/>
        <v>500</v>
      </c>
      <c r="P89" s="41">
        <f t="shared" si="12"/>
        <v>372</v>
      </c>
      <c r="Q89" s="41">
        <f t="shared" si="12"/>
        <v>0</v>
      </c>
      <c r="R89" s="41">
        <f t="shared" si="12"/>
        <v>0</v>
      </c>
    </row>
    <row r="90" spans="1:18" ht="71.25" customHeight="1">
      <c r="A90" s="24" t="s">
        <v>61</v>
      </c>
      <c r="B90" s="41">
        <f>E90+G90+I90+K90+O90</f>
        <v>22213</v>
      </c>
      <c r="C90" s="41">
        <f>F90+H90+J90+L90+P90</f>
        <v>16673.3</v>
      </c>
      <c r="D90" s="41">
        <f t="shared" si="9"/>
        <v>75.06100031513078</v>
      </c>
      <c r="E90" s="20"/>
      <c r="F90" s="20"/>
      <c r="G90" s="20">
        <v>2213</v>
      </c>
      <c r="H90" s="20">
        <v>2213</v>
      </c>
      <c r="I90" s="20">
        <v>19500</v>
      </c>
      <c r="J90" s="20">
        <v>14088.3</v>
      </c>
      <c r="K90" s="40"/>
      <c r="L90" s="40"/>
      <c r="M90" s="42"/>
      <c r="N90" s="42"/>
      <c r="O90" s="20">
        <v>500</v>
      </c>
      <c r="P90" s="20">
        <v>372</v>
      </c>
      <c r="Q90" s="42"/>
      <c r="R90" s="42"/>
    </row>
    <row r="91" spans="1:18" ht="20.25" customHeight="1">
      <c r="A91" s="17" t="s">
        <v>6</v>
      </c>
      <c r="B91" s="39">
        <f>E91+G91+I91+K91+M91+O91+Q91</f>
        <v>3056119.0999999996</v>
      </c>
      <c r="C91" s="39">
        <f>F91+H91+J91+L91+N91+P91+R91</f>
        <v>2920366.2000000007</v>
      </c>
      <c r="D91" s="39">
        <f t="shared" si="9"/>
        <v>95.55799706889698</v>
      </c>
      <c r="E91" s="40">
        <f aca="true" t="shared" si="13" ref="E91:R91">E10+E54+E89</f>
        <v>28530.9</v>
      </c>
      <c r="F91" s="40">
        <f t="shared" si="13"/>
        <v>26614</v>
      </c>
      <c r="G91" s="40">
        <f t="shared" si="13"/>
        <v>1998876.8</v>
      </c>
      <c r="H91" s="40">
        <f t="shared" si="13"/>
        <v>1973068.7</v>
      </c>
      <c r="I91" s="40">
        <f t="shared" si="13"/>
        <v>941906.1</v>
      </c>
      <c r="J91" s="40">
        <f t="shared" si="13"/>
        <v>878261</v>
      </c>
      <c r="K91" s="40">
        <f t="shared" si="13"/>
        <v>11606</v>
      </c>
      <c r="L91" s="40">
        <f t="shared" si="13"/>
        <v>10550.7</v>
      </c>
      <c r="M91" s="40">
        <f t="shared" si="13"/>
        <v>12951.4</v>
      </c>
      <c r="N91" s="40">
        <f t="shared" si="13"/>
        <v>12430.2</v>
      </c>
      <c r="O91" s="40">
        <f t="shared" si="13"/>
        <v>20990</v>
      </c>
      <c r="P91" s="40">
        <f t="shared" si="13"/>
        <v>10130</v>
      </c>
      <c r="Q91" s="40">
        <f t="shared" si="13"/>
        <v>41257.9</v>
      </c>
      <c r="R91" s="40">
        <f t="shared" si="13"/>
        <v>9311.6</v>
      </c>
    </row>
    <row r="92" spans="2:12" ht="30" customHeight="1">
      <c r="B92" s="50"/>
      <c r="C92" s="50"/>
      <c r="D92" s="50"/>
      <c r="E92" s="50"/>
      <c r="F92" s="37"/>
      <c r="G92" s="7"/>
      <c r="H92" s="7"/>
      <c r="I92" s="7"/>
      <c r="J92" s="7"/>
      <c r="K92" s="7"/>
      <c r="L92" s="7"/>
    </row>
    <row r="93" spans="1:10" ht="26.25" customHeight="1">
      <c r="A93" s="44"/>
      <c r="B93" s="44"/>
      <c r="C93" s="12"/>
      <c r="D93" s="12"/>
      <c r="F93" s="47"/>
      <c r="G93" s="47"/>
      <c r="H93" s="3"/>
      <c r="I93" s="3"/>
      <c r="J93" s="3"/>
    </row>
    <row r="95" spans="1:10" ht="15">
      <c r="A95" s="13"/>
      <c r="B95" s="12"/>
      <c r="C95" s="12"/>
      <c r="D95" s="12"/>
      <c r="I95" s="12"/>
      <c r="J95" s="12"/>
    </row>
    <row r="97" spans="2:4" ht="12.75">
      <c r="B97" s="12"/>
      <c r="C97" s="12"/>
      <c r="D97" s="12"/>
    </row>
  </sheetData>
  <sheetProtection/>
  <mergeCells count="16">
    <mergeCell ref="A5:R5"/>
    <mergeCell ref="I7:J7"/>
    <mergeCell ref="K7:L7"/>
    <mergeCell ref="M7:N7"/>
    <mergeCell ref="O7:P7"/>
    <mergeCell ref="Q7:R7"/>
    <mergeCell ref="A93:B93"/>
    <mergeCell ref="A7:A8"/>
    <mergeCell ref="F93:G93"/>
    <mergeCell ref="I2:K2"/>
    <mergeCell ref="G4:K4"/>
    <mergeCell ref="M3:Q3"/>
    <mergeCell ref="B92:E92"/>
    <mergeCell ref="B7:D7"/>
    <mergeCell ref="E7:F7"/>
    <mergeCell ref="G7:H7"/>
  </mergeCells>
  <printOptions horizontalCentered="1"/>
  <pageMargins left="1.1811023622047245" right="0.3937007874015748" top="0.7874015748031497" bottom="0.7874015748031497" header="0.5118110236220472" footer="0.5118110236220472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2019-04-17T06:15:24Z</cp:lastPrinted>
  <dcterms:created xsi:type="dcterms:W3CDTF">2006-09-20T04:39:57Z</dcterms:created>
  <dcterms:modified xsi:type="dcterms:W3CDTF">2019-06-05T06:58:42Z</dcterms:modified>
  <cp:category/>
  <cp:version/>
  <cp:contentType/>
  <cp:contentStatus/>
</cp:coreProperties>
</file>