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5 от 15.12.2022\193-35-РСД о бюджете на 2023-2025 гг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151" i="1" l="1"/>
  <c r="D151" i="1"/>
  <c r="C151" i="1"/>
  <c r="E145" i="1"/>
  <c r="D145" i="1"/>
  <c r="C145" i="1"/>
  <c r="E108" i="1"/>
  <c r="D108" i="1"/>
  <c r="C108" i="1"/>
  <c r="E78" i="1" l="1"/>
  <c r="D78" i="1"/>
  <c r="C78" i="1"/>
  <c r="E90" i="1"/>
  <c r="D90" i="1"/>
  <c r="C90" i="1"/>
  <c r="E17" i="1" l="1"/>
  <c r="D17" i="1"/>
  <c r="C17" i="1"/>
  <c r="E9" i="1" l="1"/>
  <c r="E16" i="1" s="1"/>
  <c r="E15" i="1" l="1"/>
  <c r="D9" i="1" l="1"/>
  <c r="C9" i="1"/>
  <c r="D16" i="1" l="1"/>
  <c r="D15" i="1" s="1"/>
  <c r="C16" i="1"/>
  <c r="C15" i="1" s="1"/>
  <c r="E54" i="1"/>
  <c r="D54" i="1"/>
  <c r="C54" i="1"/>
  <c r="E92" i="1" l="1"/>
  <c r="E77" i="1" s="1"/>
  <c r="D92" i="1"/>
  <c r="D77" i="1" s="1"/>
  <c r="C92" i="1"/>
  <c r="C77" i="1" s="1"/>
  <c r="E132" i="1" l="1"/>
  <c r="D132" i="1"/>
  <c r="C132" i="1"/>
  <c r="E97" i="1"/>
  <c r="D97" i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3" i="1"/>
  <c r="E43" i="1"/>
  <c r="C43" i="1"/>
  <c r="D41" i="1"/>
  <c r="E41" i="1"/>
  <c r="C41" i="1"/>
  <c r="E37" i="1"/>
  <c r="D37" i="1"/>
  <c r="C37" i="1"/>
  <c r="E35" i="1"/>
  <c r="D35" i="1"/>
  <c r="C35" i="1"/>
  <c r="D32" i="1"/>
  <c r="E32" i="1"/>
  <c r="C32" i="1"/>
  <c r="D30" i="1"/>
  <c r="E30" i="1"/>
  <c r="C30" i="1"/>
  <c r="D28" i="1"/>
  <c r="E28" i="1"/>
  <c r="C28" i="1"/>
  <c r="D25" i="1"/>
  <c r="E25" i="1"/>
  <c r="C25" i="1"/>
  <c r="E19" i="1"/>
  <c r="E18" i="1" s="1"/>
  <c r="D19" i="1"/>
  <c r="D18" i="1" s="1"/>
  <c r="C19" i="1"/>
  <c r="C18" i="1" s="1"/>
  <c r="D96" i="1" l="1"/>
  <c r="D95" i="1" s="1"/>
  <c r="E96" i="1"/>
  <c r="E95" i="1" s="1"/>
  <c r="E46" i="1"/>
  <c r="D46" i="1"/>
  <c r="C46" i="1"/>
  <c r="D8" i="1"/>
  <c r="D62" i="1"/>
  <c r="E62" i="1"/>
  <c r="E34" i="1"/>
  <c r="D68" i="1"/>
  <c r="C68" i="1"/>
  <c r="E8" i="1"/>
  <c r="C24" i="1"/>
  <c r="D34" i="1"/>
  <c r="C34" i="1"/>
  <c r="D24" i="1"/>
  <c r="E24" i="1"/>
  <c r="E68" i="1"/>
  <c r="C8" i="1"/>
  <c r="C62" i="1"/>
  <c r="C40" i="1"/>
  <c r="E40" i="1"/>
  <c r="D40" i="1"/>
  <c r="E7" i="1" l="1"/>
  <c r="E153" i="1" s="1"/>
  <c r="D7" i="1"/>
  <c r="D153" i="1" s="1"/>
  <c r="C7" i="1"/>
  <c r="C97" i="1"/>
  <c r="C96" i="1" l="1"/>
  <c r="C95" i="1" s="1"/>
  <c r="C153" i="1" s="1"/>
</calcChain>
</file>

<file path=xl/sharedStrings.xml><?xml version="1.0" encoding="utf-8"?>
<sst xmlns="http://schemas.openxmlformats.org/spreadsheetml/2006/main" count="299" uniqueCount="295">
  <si>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</si>
  <si>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</si>
  <si>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</si>
  <si>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</si>
  <si>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</si>
  <si>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</si>
  <si>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</si>
  <si>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</si>
  <si>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</si>
  <si>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</si>
  <si>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</si>
  <si>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</si>
  <si>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</si>
  <si>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</si>
  <si>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</si>
  <si>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</si>
  <si>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</si>
  <si>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</si>
  <si>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</si>
  <si>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</si>
  <si>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</si>
  <si>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</si>
  <si>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</si>
  <si>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</si>
  <si>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</si>
  <si>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</si>
  <si>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</si>
  <si>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</si>
  <si>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</si>
  <si>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</si>
  <si>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</si>
  <si>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</si>
  <si>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</si>
  <si>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</si>
  <si>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</si>
  <si>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</si>
  <si>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</si>
  <si>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</si>
  <si>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</si>
  <si>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</si>
  <si>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</si>
  <si>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</si>
  <si>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</si>
  <si>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</si>
  <si>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</si>
  <si>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</si>
  <si>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</si>
  <si>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</si>
  <si>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</si>
  <si>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</si>
  <si>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</si>
  <si>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</si>
  <si>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</si>
  <si>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</si>
  <si>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</si>
  <si>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</si>
  <si>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</si>
  <si>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</si>
  <si>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</si>
  <si>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</si>
  <si>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</si>
  <si>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</si>
  <si>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</si>
  <si>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</si>
  <si>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</si>
  <si>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</si>
  <si>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</si>
  <si>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</si>
  <si>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</si>
  <si>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</si>
  <si>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</si>
  <si>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</si>
  <si>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</si>
  <si>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</si>
  <si>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</si>
  <si>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</si>
  <si>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</si>
  <si>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</si>
  <si>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</si>
  <si>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</si>
  <si>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</si>
  <si>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</si>
  <si>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</si>
  <si>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</si>
  <si>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</si>
  <si>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</si>
  <si>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</si>
  <si>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</si>
  <si>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</si>
  <si>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</si>
  <si>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</si>
  <si>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</si>
  <si>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</si>
  <si>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</si>
  <si>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</si>
  <si>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</si>
  <si>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</si>
  <si>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</si>
  <si>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</si>
  <si>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</si>
  <si>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</si>
  <si>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</si>
  <si>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</si>
  <si>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</si>
  <si>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</si>
  <si>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</si>
  <si>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</si>
  <si>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</si>
  <si>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</si>
  <si>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</si>
  <si>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</si>
  <si>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</si>
  <si>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</si>
  <si>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</si>
  <si>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</si>
  <si>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</si>
  <si>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</si>
  <si>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</si>
  <si>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</si>
  <si>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</si>
  <si>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</si>
  <si>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</si>
  <si>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</si>
  <si>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</si>
  <si>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</si>
  <si>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</si>
  <si>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</si>
  <si>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</si>
  <si>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</si>
  <si>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</si>
  <si>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</si>
  <si>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</si>
  <si>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</si>
  <si>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</si>
  <si>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</si>
  <si>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</si>
  <si>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</si>
  <si>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</si>
  <si>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</si>
  <si>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</si>
  <si>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</si>
  <si>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</si>
  <si>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</si>
  <si>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</si>
  <si>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</si>
  <si>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</si>
  <si>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</si>
  <si>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</si>
  <si>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</si>
  <si>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</si>
  <si>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</si>
  <si>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</si>
  <si>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</si>
  <si>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</si>
  <si>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</si>
  <si>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2 02 25 210 04 0000 150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</si>
  <si>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</si>
  <si>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</si>
  <si>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</si>
  <si>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</si>
  <si>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</si>
  <si>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</si>
  <si>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</si>
  <si>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</si>
  <si>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</si>
  <si>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</si>
  <si>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</si>
  <si>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</si>
  <si>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</si>
  <si>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</si>
  <si>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</si>
  <si>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</si>
  <si>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</si>
  <si>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</si>
  <si>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</si>
  <si>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</si>
  <si>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</si>
  <si>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</si>
  <si>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</si>
  <si>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</si>
  <si>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</si>
  <si>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</si>
  <si>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</si>
  <si>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</si>
  <si>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2 02 29 999 04 0006 150</t>
  </si>
  <si>
    <t>2 02 29 999 04 0010 150</t>
  </si>
  <si>
    <t>2 02 29 999 04 0011 150</t>
  </si>
  <si>
    <t>2 02 29 999 04 0013 150</t>
  </si>
  <si>
    <t>2 02 29 999 04 0016 150</t>
  </si>
  <si>
    <t>2 02 29 999 04 0017 150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</si>
  <si>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</si>
  <si>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</si>
  <si>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</si>
  <si>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</si>
  <si>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</si>
  <si>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2 02 39 999 04 0003 150</t>
  </si>
  <si>
    <t>2 02 39 999 04 0004 150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</si>
  <si>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</si>
  <si>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</si>
  <si>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</si>
  <si>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</si>
  <si>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</si>
  <si>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</si>
  <si>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</si>
  <si>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</si>
  <si>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</si>
  <si>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</si>
  <si>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</si>
  <si>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</si>
  <si>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</si>
  <si>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</si>
  <si>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</si>
  <si>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2 02 29 999 04 0028 150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</si>
  <si>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</si>
  <si>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</si>
  <si>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</si>
  <si>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</si>
  <si>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</si>
  <si>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</si>
  <si>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</si>
  <si>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</si>
  <si>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</si>
  <si>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</si>
  <si>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</si>
  <si>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</si>
  <si>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</si>
  <si>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</si>
  <si>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</si>
  <si>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2 02 39 999 04 0009 150</t>
  </si>
  <si>
    <t>2 02 39 999 04 0010 150</t>
  </si>
  <si>
    <t xml:space="preserve">на 2024 год </t>
  </si>
  <si>
    <t>Доходы бюджета городского округа Электросталь Московской области на 2023 год  и на плановый период  2024 и 2025 годов</t>
  </si>
  <si>
    <t xml:space="preserve"> Сумма на 2023 год </t>
  </si>
  <si>
    <t xml:space="preserve">на 2025 год </t>
  </si>
  <si>
    <t>Налог на доходы физических лиц по дополнительному нормативу (2023 - 35,24%; 2024 - 32,6%;  2025 - 28,9%)</t>
  </si>
  <si>
    <t>Налог на доходы физических лиц по дополнительному нормативу (2023 - 30,68%; 2024 - 28,4%;  2025 - 25,1%)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</si>
  <si>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</si>
  <si>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</si>
  <si>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</si>
  <si>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</si>
  <si>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</si>
  <si>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</si>
  <si>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</si>
  <si>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</si>
  <si>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</si>
  <si>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</si>
  <si>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</si>
  <si>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</si>
  <si>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</si>
  <si>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</si>
  <si>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</si>
  <si>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</si>
  <si>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</si>
  <si>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</si>
  <si>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</si>
  <si>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</si>
  <si>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</si>
  <si>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2 02 25299 04 0000 150</t>
  </si>
  <si>
    <t>Субсидия на реализацию мероприятий федеральной целевой программы «Увековечение памяти погибших при защите Отечества на 2019-2024 годы»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</si>
  <si>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</si>
  <si>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</si>
  <si>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</si>
  <si>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</si>
  <si>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</si>
  <si>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Прочие субсидии бюджетам городских округов (техническая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</si>
  <si>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2 02 29999 04 0043 150</t>
  </si>
  <si>
    <t>2 02 29999 04 0045 150</t>
  </si>
  <si>
    <t>2 02 29999 04 0046 150</t>
  </si>
  <si>
    <t>2 02 29999 04 0047 150</t>
  </si>
  <si>
    <t>2 02 29999 04 0048 150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</si>
  <si>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</si>
  <si>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</si>
  <si>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>Прочие субсидии бюджетам городских округов ( приобретение коммунальной техники)</t>
  </si>
  <si>
    <t>Прочие субсидии бюджетам городских округов  (создание доступной среды в муниципальных учреждениях культуры)</t>
  </si>
  <si>
    <t>Прочие субсидии бюджетам городских округов (создание доступной среды в муниципальных учреждениях дополнительного образования сферы культуры
(неконкурсная)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</si>
  <si>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</si>
  <si>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</si>
  <si>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2 02 30024 04 0007 150</t>
  </si>
  <si>
    <t>Субвенции бюджетам городских округов на выполнение  передаваемых полномочий субъектов Российской Федерации (обеспечение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</si>
  <si>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</si>
  <si>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</si>
  <si>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</si>
  <si>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</si>
  <si>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</si>
  <si>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Субвенции бюджетам городских округов на выполнение  передаваемых полномочий субъектов Российской Федерации  (компенсация проезда к месту учебы и обратно отдельным категориям обучающихся по очной форме обучения муниципальных общеобразовательных организаций)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</si>
  <si>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</si>
  <si>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</si>
  <si>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2 02 35303 04 0000 150</t>
  </si>
  <si>
    <t>2 02 39999 04 0011 150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</si>
  <si>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доме)</t>
  </si>
  <si>
    <t>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</si>
  <si>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</si>
  <si>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</si>
  <si>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</si>
  <si>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Приложение № 1
к решению Совета депутатов
городского округа Электросталь
Московской области
от 15.12.2022 № 193/35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</si>
</sst>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wrapText="1"/>
    </xf>
    <xf numFmtId="164" fontId="0" fillId="0" borderId="0" xfId="0" applyNumberFormat="1" applyFill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5.140625" style="6" customWidth="1"/>
    <col min="5" max="5" width="13.28515625" style="6" customWidth="1"/>
    <col min="6" max="6" width="9.140625" style="6" customWidth="1"/>
    <col min="7" max="7" width="17.140625" style="16" customWidth="1"/>
    <col min="8" max="9" width="15.42578125" style="6" customWidth="1"/>
    <col min="10" max="16384" width="9.140625" style="6"/>
  </cols>
  <sheetData>
    <row r="1" spans="1:9" ht="63" customHeight="1" x14ac:dyDescent="0.25">
      <c r="A1" s="17"/>
      <c r="B1" s="17"/>
      <c r="C1" s="17"/>
      <c r="D1" s="49" t="s">
        <v>294</v>
      </c>
      <c r="E1" s="49"/>
    </row>
    <row r="2" spans="1:9" ht="21.75" customHeight="1" x14ac:dyDescent="0.25">
      <c r="A2" s="47" t="s">
        <v>231</v>
      </c>
      <c r="B2" s="47"/>
      <c r="C2" s="47"/>
      <c r="D2" s="47"/>
      <c r="E2" s="47"/>
    </row>
    <row r="3" spans="1:9" ht="15.75" thickBot="1" x14ac:dyDescent="0.3">
      <c r="A3" s="48" t="s">
        <v>0</v>
      </c>
      <c r="B3" s="48"/>
      <c r="C3" s="48"/>
      <c r="D3" s="48"/>
      <c r="E3" s="48"/>
    </row>
    <row r="4" spans="1:9" ht="15.75" thickBot="1" x14ac:dyDescent="0.3">
      <c r="A4" s="53" t="s">
        <v>1</v>
      </c>
      <c r="B4" s="55" t="s">
        <v>2</v>
      </c>
      <c r="C4" s="57" t="s">
        <v>232</v>
      </c>
      <c r="D4" s="45" t="s">
        <v>3</v>
      </c>
      <c r="E4" s="46"/>
    </row>
    <row r="5" spans="1:9" ht="15" customHeight="1" thickBot="1" x14ac:dyDescent="0.3">
      <c r="A5" s="54"/>
      <c r="B5" s="56"/>
      <c r="C5" s="58"/>
      <c r="D5" s="18" t="s">
        <v>230</v>
      </c>
      <c r="E5" s="35" t="s">
        <v>233</v>
      </c>
    </row>
    <row r="6" spans="1:9" ht="15" customHeight="1" thickBot="1" x14ac:dyDescent="0.3">
      <c r="A6" s="19">
        <v>1</v>
      </c>
      <c r="B6" s="20">
        <v>2</v>
      </c>
      <c r="C6" s="21">
        <v>3</v>
      </c>
      <c r="D6" s="34">
        <v>4</v>
      </c>
      <c r="E6" s="37">
        <v>5</v>
      </c>
    </row>
    <row r="7" spans="1:9" ht="18.75" customHeight="1" x14ac:dyDescent="0.25">
      <c r="A7" s="22" t="s">
        <v>4</v>
      </c>
      <c r="B7" s="23" t="s">
        <v>5</v>
      </c>
      <c r="C7" s="24">
        <f>C8+C18+C24+C34+C40+C46+C57+C62+C68+C77+C94</f>
        <v>3601062.98</v>
      </c>
      <c r="D7" s="24">
        <f>D8+D18+D24+D34+D40+D46+D57+D62+D68+D77+D94</f>
        <v>3719467.98</v>
      </c>
      <c r="E7" s="36">
        <f>E8+E18+E24+E34+E40+E46+E57+E62+E68+E77+E94</f>
        <v>3810428.98</v>
      </c>
    </row>
    <row r="8" spans="1:9" ht="21" customHeight="1" x14ac:dyDescent="0.25">
      <c r="A8" s="11" t="s">
        <v>6</v>
      </c>
      <c r="B8" s="12" t="s">
        <v>7</v>
      </c>
      <c r="C8" s="26">
        <f>C9</f>
        <v>2243566</v>
      </c>
      <c r="D8" s="26">
        <f t="shared" ref="D8:E8" si="0">D9</f>
        <v>2249100</v>
      </c>
      <c r="E8" s="25">
        <f t="shared" si="0"/>
        <v>2190886</v>
      </c>
      <c r="G8" s="41"/>
      <c r="H8" s="41"/>
      <c r="I8" s="41"/>
    </row>
    <row r="9" spans="1:9" ht="15" customHeight="1" x14ac:dyDescent="0.25">
      <c r="A9" s="11" t="s">
        <v>8</v>
      </c>
      <c r="B9" s="12" t="s">
        <v>9</v>
      </c>
      <c r="C9" s="26">
        <f>SUM(C10:C14)</f>
        <v>2243566</v>
      </c>
      <c r="D9" s="26">
        <f>SUM(D10:D14)</f>
        <v>2249100</v>
      </c>
      <c r="E9" s="25">
        <f>SUM(E10:E14)</f>
        <v>2190886</v>
      </c>
    </row>
    <row r="10" spans="1:9" ht="40.5" customHeight="1" x14ac:dyDescent="0.25">
      <c r="A10" s="1" t="s">
        <v>10</v>
      </c>
      <c r="B10" s="2" t="s">
        <v>11</v>
      </c>
      <c r="C10" s="3">
        <v>2027090.8</v>
      </c>
      <c r="D10" s="4">
        <v>2031967.9</v>
      </c>
      <c r="E10" s="5">
        <v>1982721.9</v>
      </c>
    </row>
    <row r="11" spans="1:9" ht="61.5" customHeight="1" x14ac:dyDescent="0.25">
      <c r="A11" s="1" t="s">
        <v>12</v>
      </c>
      <c r="B11" s="2" t="s">
        <v>13</v>
      </c>
      <c r="C11" s="3">
        <v>4950</v>
      </c>
      <c r="D11" s="4">
        <v>4961.8999999999996</v>
      </c>
      <c r="E11" s="5">
        <v>4841.7</v>
      </c>
    </row>
    <row r="12" spans="1:9" ht="30" customHeight="1" x14ac:dyDescent="0.25">
      <c r="A12" s="1" t="s">
        <v>14</v>
      </c>
      <c r="B12" s="2" t="s">
        <v>15</v>
      </c>
      <c r="C12" s="3">
        <v>33251.199999999997</v>
      </c>
      <c r="D12" s="4">
        <v>33331.199999999997</v>
      </c>
      <c r="E12" s="5">
        <v>32523.4</v>
      </c>
    </row>
    <row r="13" spans="1:9" ht="48.75" customHeight="1" x14ac:dyDescent="0.25">
      <c r="A13" s="1" t="s">
        <v>16</v>
      </c>
      <c r="B13" s="2" t="s">
        <v>17</v>
      </c>
      <c r="C13" s="3">
        <v>37154</v>
      </c>
      <c r="D13" s="4">
        <v>37318</v>
      </c>
      <c r="E13" s="5">
        <v>32980</v>
      </c>
    </row>
    <row r="14" spans="1:9" ht="48.75" customHeight="1" x14ac:dyDescent="0.25">
      <c r="A14" s="1" t="s">
        <v>197</v>
      </c>
      <c r="B14" s="2" t="s">
        <v>198</v>
      </c>
      <c r="C14" s="3">
        <v>141120</v>
      </c>
      <c r="D14" s="8">
        <v>141521</v>
      </c>
      <c r="E14" s="5">
        <v>137819</v>
      </c>
    </row>
    <row r="15" spans="1:9" x14ac:dyDescent="0.25">
      <c r="A15" s="1"/>
      <c r="B15" s="2" t="s">
        <v>199</v>
      </c>
      <c r="C15" s="3">
        <f>C16+C17</f>
        <v>1584938.2133757963</v>
      </c>
      <c r="D15" s="3">
        <f t="shared" ref="D15:E15" si="1">D16+D17</f>
        <v>1552267.8663784354</v>
      </c>
      <c r="E15" s="5">
        <f t="shared" si="1"/>
        <v>1453626.406315953</v>
      </c>
    </row>
    <row r="16" spans="1:9" ht="24.75" customHeight="1" x14ac:dyDescent="0.25">
      <c r="A16" s="1"/>
      <c r="B16" s="2" t="s">
        <v>234</v>
      </c>
      <c r="C16" s="3">
        <f>(C9-C13-C14)/50.24%*35.24%+C13</f>
        <v>1485818.2133757963</v>
      </c>
      <c r="D16" s="3">
        <f>(D9-D13-D14)/47.6%*32.6%+D13</f>
        <v>1455185.8277310925</v>
      </c>
      <c r="E16" s="5">
        <f>(E9-E13-E14)/43.9%*28.9%+E13</f>
        <v>1362832.2619589977</v>
      </c>
    </row>
    <row r="17" spans="1:5" ht="24.75" customHeight="1" x14ac:dyDescent="0.25">
      <c r="A17" s="1"/>
      <c r="B17" s="2" t="s">
        <v>235</v>
      </c>
      <c r="C17" s="3">
        <f>C14/43.68%*30.68%</f>
        <v>99120</v>
      </c>
      <c r="D17" s="3">
        <f>D14/41.4%*28.4%</f>
        <v>97082.038647342983</v>
      </c>
      <c r="E17" s="5">
        <f>E14/38.1%*25.1%</f>
        <v>90794.144356955381</v>
      </c>
    </row>
    <row r="18" spans="1:5" ht="38.25" customHeight="1" x14ac:dyDescent="0.25">
      <c r="A18" s="11" t="s">
        <v>18</v>
      </c>
      <c r="B18" s="12" t="s">
        <v>19</v>
      </c>
      <c r="C18" s="13">
        <f>C19</f>
        <v>17878</v>
      </c>
      <c r="D18" s="13">
        <f t="shared" ref="D18:E18" si="2">D19</f>
        <v>19490</v>
      </c>
      <c r="E18" s="15">
        <f t="shared" si="2"/>
        <v>20626</v>
      </c>
    </row>
    <row r="19" spans="1:5" ht="23.25" customHeight="1" x14ac:dyDescent="0.25">
      <c r="A19" s="11" t="s">
        <v>20</v>
      </c>
      <c r="B19" s="12" t="s">
        <v>21</v>
      </c>
      <c r="C19" s="13">
        <f>SUM(C20:C23)</f>
        <v>17878</v>
      </c>
      <c r="D19" s="13">
        <f t="shared" ref="D19:E19" si="3">SUM(D20:D23)</f>
        <v>19490</v>
      </c>
      <c r="E19" s="15">
        <f t="shared" si="3"/>
        <v>20626</v>
      </c>
    </row>
    <row r="20" spans="1:5" ht="39" customHeight="1" x14ac:dyDescent="0.25">
      <c r="A20" s="1" t="s">
        <v>22</v>
      </c>
      <c r="B20" s="2" t="s">
        <v>23</v>
      </c>
      <c r="C20" s="3">
        <v>8621</v>
      </c>
      <c r="D20" s="4">
        <v>9444</v>
      </c>
      <c r="E20" s="5">
        <v>10018</v>
      </c>
    </row>
    <row r="21" spans="1:5" ht="51.75" customHeight="1" x14ac:dyDescent="0.25">
      <c r="A21" s="1" t="s">
        <v>24</v>
      </c>
      <c r="B21" s="2" t="s">
        <v>25</v>
      </c>
      <c r="C21" s="3">
        <v>49</v>
      </c>
      <c r="D21" s="4">
        <v>54</v>
      </c>
      <c r="E21" s="5">
        <v>57</v>
      </c>
    </row>
    <row r="22" spans="1:5" ht="38.25" customHeight="1" x14ac:dyDescent="0.25">
      <c r="A22" s="1" t="s">
        <v>26</v>
      </c>
      <c r="B22" s="2" t="s">
        <v>27</v>
      </c>
      <c r="C22" s="3">
        <v>10217</v>
      </c>
      <c r="D22" s="4">
        <v>11083</v>
      </c>
      <c r="E22" s="5">
        <v>11642</v>
      </c>
    </row>
    <row r="23" spans="1:5" ht="43.5" customHeight="1" x14ac:dyDescent="0.25">
      <c r="A23" s="1" t="s">
        <v>28</v>
      </c>
      <c r="B23" s="2" t="s">
        <v>29</v>
      </c>
      <c r="C23" s="27">
        <v>-1009</v>
      </c>
      <c r="D23" s="28">
        <v>-1091</v>
      </c>
      <c r="E23" s="29">
        <v>-1091</v>
      </c>
    </row>
    <row r="24" spans="1:5" ht="27" customHeight="1" x14ac:dyDescent="0.25">
      <c r="A24" s="11" t="s">
        <v>30</v>
      </c>
      <c r="B24" s="12" t="s">
        <v>31</v>
      </c>
      <c r="C24" s="13">
        <f>C25+C28+C32+C30</f>
        <v>630469</v>
      </c>
      <c r="D24" s="13">
        <f t="shared" ref="D24:E24" si="4">D25+D28+D32+D30</f>
        <v>735783</v>
      </c>
      <c r="E24" s="15">
        <f t="shared" si="4"/>
        <v>878216</v>
      </c>
    </row>
    <row r="25" spans="1:5" ht="18" customHeight="1" x14ac:dyDescent="0.25">
      <c r="A25" s="11" t="s">
        <v>32</v>
      </c>
      <c r="B25" s="12" t="s">
        <v>33</v>
      </c>
      <c r="C25" s="13">
        <f>C26+C27</f>
        <v>577037</v>
      </c>
      <c r="D25" s="13">
        <f t="shared" ref="D25:E25" si="5">D26+D27</f>
        <v>678281</v>
      </c>
      <c r="E25" s="15">
        <f t="shared" si="5"/>
        <v>816436</v>
      </c>
    </row>
    <row r="26" spans="1:5" ht="24.75" customHeight="1" x14ac:dyDescent="0.25">
      <c r="A26" s="1" t="s">
        <v>34</v>
      </c>
      <c r="B26" s="2" t="s">
        <v>35</v>
      </c>
      <c r="C26" s="3">
        <v>481296</v>
      </c>
      <c r="D26" s="4">
        <v>565217</v>
      </c>
      <c r="E26" s="5">
        <v>679389</v>
      </c>
    </row>
    <row r="27" spans="1:5" ht="23.25" customHeight="1" x14ac:dyDescent="0.25">
      <c r="A27" s="1" t="s">
        <v>36</v>
      </c>
      <c r="B27" s="2" t="s">
        <v>37</v>
      </c>
      <c r="C27" s="3">
        <v>95741</v>
      </c>
      <c r="D27" s="4">
        <v>113064</v>
      </c>
      <c r="E27" s="5">
        <v>137047</v>
      </c>
    </row>
    <row r="28" spans="1:5" ht="17.25" hidden="1" customHeight="1" x14ac:dyDescent="0.25">
      <c r="A28" s="11" t="s">
        <v>38</v>
      </c>
      <c r="B28" s="12" t="s">
        <v>39</v>
      </c>
      <c r="C28" s="13">
        <f>C29</f>
        <v>0</v>
      </c>
      <c r="D28" s="13">
        <f t="shared" ref="D28:E28" si="6">D29</f>
        <v>0</v>
      </c>
      <c r="E28" s="15">
        <f t="shared" si="6"/>
        <v>0</v>
      </c>
    </row>
    <row r="29" spans="1:5" ht="15" hidden="1" customHeight="1" x14ac:dyDescent="0.25">
      <c r="A29" s="1" t="s">
        <v>40</v>
      </c>
      <c r="B29" s="2" t="s">
        <v>39</v>
      </c>
      <c r="C29" s="3">
        <v>0</v>
      </c>
      <c r="D29" s="4">
        <v>0</v>
      </c>
      <c r="E29" s="5">
        <v>0</v>
      </c>
    </row>
    <row r="30" spans="1:5" ht="15" hidden="1" customHeight="1" x14ac:dyDescent="0.25">
      <c r="A30" s="11" t="s">
        <v>41</v>
      </c>
      <c r="B30" s="12" t="s">
        <v>42</v>
      </c>
      <c r="C30" s="13">
        <f>C31</f>
        <v>0</v>
      </c>
      <c r="D30" s="13">
        <f t="shared" ref="D30:E30" si="7">D31</f>
        <v>0</v>
      </c>
      <c r="E30" s="15">
        <f t="shared" si="7"/>
        <v>0</v>
      </c>
    </row>
    <row r="31" spans="1:5" ht="15" hidden="1" customHeight="1" x14ac:dyDescent="0.25">
      <c r="A31" s="1" t="s">
        <v>43</v>
      </c>
      <c r="B31" s="2" t="s">
        <v>42</v>
      </c>
      <c r="C31" s="3">
        <v>0</v>
      </c>
      <c r="D31" s="4">
        <v>0</v>
      </c>
      <c r="E31" s="5">
        <v>0</v>
      </c>
    </row>
    <row r="32" spans="1:5" ht="23.25" customHeight="1" x14ac:dyDescent="0.25">
      <c r="A32" s="11" t="s">
        <v>44</v>
      </c>
      <c r="B32" s="12" t="s">
        <v>45</v>
      </c>
      <c r="C32" s="13">
        <f>C33</f>
        <v>53432</v>
      </c>
      <c r="D32" s="13">
        <f t="shared" ref="D32:E32" si="8">D33</f>
        <v>57502</v>
      </c>
      <c r="E32" s="15">
        <f t="shared" si="8"/>
        <v>61780</v>
      </c>
    </row>
    <row r="33" spans="1:5" ht="23.25" customHeight="1" x14ac:dyDescent="0.25">
      <c r="A33" s="1" t="s">
        <v>46</v>
      </c>
      <c r="B33" s="2" t="s">
        <v>47</v>
      </c>
      <c r="C33" s="3">
        <v>53432</v>
      </c>
      <c r="D33" s="4">
        <v>57502</v>
      </c>
      <c r="E33" s="5">
        <v>61780</v>
      </c>
    </row>
    <row r="34" spans="1:5" ht="27.75" customHeight="1" x14ac:dyDescent="0.25">
      <c r="A34" s="11" t="s">
        <v>48</v>
      </c>
      <c r="B34" s="12" t="s">
        <v>49</v>
      </c>
      <c r="C34" s="13">
        <f>C35+C37</f>
        <v>383203</v>
      </c>
      <c r="D34" s="13">
        <f t="shared" ref="D34:E34" si="9">D35+D37</f>
        <v>388330</v>
      </c>
      <c r="E34" s="15">
        <f t="shared" si="9"/>
        <v>393714</v>
      </c>
    </row>
    <row r="35" spans="1:5" ht="15" customHeight="1" x14ac:dyDescent="0.25">
      <c r="A35" s="11" t="s">
        <v>50</v>
      </c>
      <c r="B35" s="12" t="s">
        <v>51</v>
      </c>
      <c r="C35" s="13">
        <f>C36</f>
        <v>102083</v>
      </c>
      <c r="D35" s="13">
        <f t="shared" ref="D35:E35" si="10">D36</f>
        <v>107210</v>
      </c>
      <c r="E35" s="15">
        <f t="shared" si="10"/>
        <v>112594</v>
      </c>
    </row>
    <row r="36" spans="1:5" ht="31.5" customHeight="1" x14ac:dyDescent="0.25">
      <c r="A36" s="1" t="s">
        <v>52</v>
      </c>
      <c r="B36" s="2" t="s">
        <v>53</v>
      </c>
      <c r="C36" s="3">
        <v>102083</v>
      </c>
      <c r="D36" s="4">
        <v>107210</v>
      </c>
      <c r="E36" s="5">
        <v>112594</v>
      </c>
    </row>
    <row r="37" spans="1:5" ht="15" customHeight="1" x14ac:dyDescent="0.25">
      <c r="A37" s="11" t="s">
        <v>54</v>
      </c>
      <c r="B37" s="12" t="s">
        <v>55</v>
      </c>
      <c r="C37" s="13">
        <f>C38+C39</f>
        <v>281120</v>
      </c>
      <c r="D37" s="13">
        <f t="shared" ref="D37:E37" si="11">D38+D39</f>
        <v>281120</v>
      </c>
      <c r="E37" s="15">
        <f t="shared" si="11"/>
        <v>281120</v>
      </c>
    </row>
    <row r="38" spans="1:5" ht="15" customHeight="1" x14ac:dyDescent="0.25">
      <c r="A38" s="1" t="s">
        <v>56</v>
      </c>
      <c r="B38" s="2" t="s">
        <v>57</v>
      </c>
      <c r="C38" s="3">
        <v>247439</v>
      </c>
      <c r="D38" s="3">
        <v>247439</v>
      </c>
      <c r="E38" s="5">
        <v>247439</v>
      </c>
    </row>
    <row r="39" spans="1:5" ht="15" customHeight="1" x14ac:dyDescent="0.25">
      <c r="A39" s="1" t="s">
        <v>58</v>
      </c>
      <c r="B39" s="2" t="s">
        <v>59</v>
      </c>
      <c r="C39" s="3">
        <v>33681</v>
      </c>
      <c r="D39" s="3">
        <v>33681</v>
      </c>
      <c r="E39" s="5">
        <v>33681</v>
      </c>
    </row>
    <row r="40" spans="1:5" ht="22.5" customHeight="1" x14ac:dyDescent="0.25">
      <c r="A40" s="11" t="s">
        <v>60</v>
      </c>
      <c r="B40" s="12" t="s">
        <v>61</v>
      </c>
      <c r="C40" s="13">
        <f>C41+C43</f>
        <v>25725</v>
      </c>
      <c r="D40" s="13">
        <f t="shared" ref="D40:E40" si="12">D41+D43</f>
        <v>29369</v>
      </c>
      <c r="E40" s="15">
        <f t="shared" si="12"/>
        <v>31148</v>
      </c>
    </row>
    <row r="41" spans="1:5" ht="23.25" customHeight="1" x14ac:dyDescent="0.25">
      <c r="A41" s="11" t="s">
        <v>62</v>
      </c>
      <c r="B41" s="12" t="s">
        <v>63</v>
      </c>
      <c r="C41" s="13">
        <f>C42</f>
        <v>25527</v>
      </c>
      <c r="D41" s="13">
        <f t="shared" ref="D41:E41" si="13">D42</f>
        <v>29171</v>
      </c>
      <c r="E41" s="15">
        <f t="shared" si="13"/>
        <v>30950</v>
      </c>
    </row>
    <row r="42" spans="1:5" ht="27.75" customHeight="1" x14ac:dyDescent="0.25">
      <c r="A42" s="1" t="s">
        <v>64</v>
      </c>
      <c r="B42" s="2" t="s">
        <v>65</v>
      </c>
      <c r="C42" s="3">
        <v>25527</v>
      </c>
      <c r="D42" s="4">
        <v>29171</v>
      </c>
      <c r="E42" s="5">
        <v>30950</v>
      </c>
    </row>
    <row r="43" spans="1:5" ht="23.25" customHeight="1" x14ac:dyDescent="0.25">
      <c r="A43" s="11" t="s">
        <v>66</v>
      </c>
      <c r="B43" s="12" t="s">
        <v>67</v>
      </c>
      <c r="C43" s="13">
        <f>C44+C45</f>
        <v>198</v>
      </c>
      <c r="D43" s="13">
        <f t="shared" ref="D43:E43" si="14">D44+D45</f>
        <v>198</v>
      </c>
      <c r="E43" s="15">
        <f t="shared" si="14"/>
        <v>198</v>
      </c>
    </row>
    <row r="44" spans="1:5" ht="18.75" customHeight="1" x14ac:dyDescent="0.25">
      <c r="A44" s="1" t="s">
        <v>68</v>
      </c>
      <c r="B44" s="2" t="s">
        <v>69</v>
      </c>
      <c r="C44" s="3">
        <v>160</v>
      </c>
      <c r="D44" s="4">
        <v>160</v>
      </c>
      <c r="E44" s="5">
        <v>160</v>
      </c>
    </row>
    <row r="45" spans="1:5" ht="40.5" customHeight="1" x14ac:dyDescent="0.25">
      <c r="A45" s="1" t="s">
        <v>70</v>
      </c>
      <c r="B45" s="2" t="s">
        <v>71</v>
      </c>
      <c r="C45" s="3">
        <v>38</v>
      </c>
      <c r="D45" s="4">
        <v>38</v>
      </c>
      <c r="E45" s="5">
        <v>38</v>
      </c>
    </row>
    <row r="46" spans="1:5" ht="35.25" customHeight="1" x14ac:dyDescent="0.25">
      <c r="A46" s="11" t="s">
        <v>72</v>
      </c>
      <c r="B46" s="12" t="s">
        <v>73</v>
      </c>
      <c r="C46" s="13">
        <f>C47+C52+C54</f>
        <v>251301</v>
      </c>
      <c r="D46" s="13">
        <f t="shared" ref="D46:E46" si="15">D47+D52+D54</f>
        <v>252093</v>
      </c>
      <c r="E46" s="15">
        <f t="shared" si="15"/>
        <v>253013</v>
      </c>
    </row>
    <row r="47" spans="1:5" ht="50.25" customHeight="1" x14ac:dyDescent="0.25">
      <c r="A47" s="11" t="s">
        <v>74</v>
      </c>
      <c r="B47" s="12" t="s">
        <v>75</v>
      </c>
      <c r="C47" s="13">
        <f>SUM(C48:C51)</f>
        <v>204377</v>
      </c>
      <c r="D47" s="13">
        <f t="shared" ref="D47:E47" si="16">SUM(D48:D51)</f>
        <v>205389</v>
      </c>
      <c r="E47" s="15">
        <f t="shared" si="16"/>
        <v>206309</v>
      </c>
    </row>
    <row r="48" spans="1:5" ht="39" customHeight="1" x14ac:dyDescent="0.25">
      <c r="A48" s="1" t="s">
        <v>76</v>
      </c>
      <c r="B48" s="2" t="s">
        <v>77</v>
      </c>
      <c r="C48" s="3">
        <v>180036</v>
      </c>
      <c r="D48" s="4">
        <v>180036</v>
      </c>
      <c r="E48" s="5">
        <v>180036</v>
      </c>
    </row>
    <row r="49" spans="1:5" ht="47.25" customHeight="1" x14ac:dyDescent="0.25">
      <c r="A49" s="1" t="s">
        <v>78</v>
      </c>
      <c r="B49" s="2" t="s">
        <v>79</v>
      </c>
      <c r="C49" s="3">
        <v>2341</v>
      </c>
      <c r="D49" s="4">
        <v>2341</v>
      </c>
      <c r="E49" s="5">
        <v>2341</v>
      </c>
    </row>
    <row r="50" spans="1:5" ht="51" hidden="1" customHeight="1" x14ac:dyDescent="0.25">
      <c r="A50" s="1" t="s">
        <v>80</v>
      </c>
      <c r="B50" s="2" t="s">
        <v>81</v>
      </c>
      <c r="C50" s="3">
        <v>0</v>
      </c>
      <c r="D50" s="4">
        <v>0</v>
      </c>
      <c r="E50" s="5">
        <v>0</v>
      </c>
    </row>
    <row r="51" spans="1:5" ht="23.25" customHeight="1" x14ac:dyDescent="0.25">
      <c r="A51" s="1" t="s">
        <v>82</v>
      </c>
      <c r="B51" s="2" t="s">
        <v>83</v>
      </c>
      <c r="C51" s="3">
        <v>22000</v>
      </c>
      <c r="D51" s="4">
        <v>23012</v>
      </c>
      <c r="E51" s="5">
        <v>23932</v>
      </c>
    </row>
    <row r="52" spans="1:5" ht="29.25" customHeight="1" x14ac:dyDescent="0.25">
      <c r="A52" s="11" t="s">
        <v>84</v>
      </c>
      <c r="B52" s="12" t="s">
        <v>85</v>
      </c>
      <c r="C52" s="13">
        <f>C53</f>
        <v>120</v>
      </c>
      <c r="D52" s="13">
        <f t="shared" ref="D52:E52" si="17">D53</f>
        <v>120</v>
      </c>
      <c r="E52" s="15">
        <f t="shared" si="17"/>
        <v>120</v>
      </c>
    </row>
    <row r="53" spans="1:5" ht="28.5" customHeight="1" x14ac:dyDescent="0.25">
      <c r="A53" s="1" t="s">
        <v>86</v>
      </c>
      <c r="B53" s="2" t="s">
        <v>87</v>
      </c>
      <c r="C53" s="3">
        <v>120</v>
      </c>
      <c r="D53" s="4">
        <v>120</v>
      </c>
      <c r="E53" s="5">
        <v>120</v>
      </c>
    </row>
    <row r="54" spans="1:5" ht="48.75" customHeight="1" x14ac:dyDescent="0.25">
      <c r="A54" s="11" t="s">
        <v>88</v>
      </c>
      <c r="B54" s="12" t="s">
        <v>89</v>
      </c>
      <c r="C54" s="13">
        <f>C55+C56</f>
        <v>46804</v>
      </c>
      <c r="D54" s="13">
        <f t="shared" ref="D54:E54" si="18">D55+D56</f>
        <v>46584</v>
      </c>
      <c r="E54" s="15">
        <f t="shared" si="18"/>
        <v>46584</v>
      </c>
    </row>
    <row r="55" spans="1:5" ht="49.5" customHeight="1" x14ac:dyDescent="0.25">
      <c r="A55" s="1" t="s">
        <v>90</v>
      </c>
      <c r="B55" s="2" t="s">
        <v>91</v>
      </c>
      <c r="C55" s="3">
        <v>31804</v>
      </c>
      <c r="D55" s="4">
        <v>31584</v>
      </c>
      <c r="E55" s="5">
        <v>31584</v>
      </c>
    </row>
    <row r="56" spans="1:5" ht="63" customHeight="1" x14ac:dyDescent="0.25">
      <c r="A56" s="1" t="s">
        <v>181</v>
      </c>
      <c r="B56" s="2" t="s">
        <v>180</v>
      </c>
      <c r="C56" s="3">
        <v>15000</v>
      </c>
      <c r="D56" s="8">
        <v>15000</v>
      </c>
      <c r="E56" s="5">
        <v>15000</v>
      </c>
    </row>
    <row r="57" spans="1:5" ht="29.25" customHeight="1" x14ac:dyDescent="0.25">
      <c r="A57" s="11" t="s">
        <v>92</v>
      </c>
      <c r="B57" s="12" t="s">
        <v>93</v>
      </c>
      <c r="C57" s="13">
        <f>C58</f>
        <v>1072</v>
      </c>
      <c r="D57" s="13">
        <f t="shared" ref="D57:E57" si="19">D58</f>
        <v>1072</v>
      </c>
      <c r="E57" s="15">
        <f t="shared" si="19"/>
        <v>1072</v>
      </c>
    </row>
    <row r="58" spans="1:5" ht="15" customHeight="1" x14ac:dyDescent="0.25">
      <c r="A58" s="11" t="s">
        <v>94</v>
      </c>
      <c r="B58" s="12" t="s">
        <v>95</v>
      </c>
      <c r="C58" s="13">
        <f>SUM(C59:C61)</f>
        <v>1072</v>
      </c>
      <c r="D58" s="13">
        <f t="shared" ref="D58:E58" si="20">SUM(D59:D61)</f>
        <v>1072</v>
      </c>
      <c r="E58" s="15">
        <f t="shared" si="20"/>
        <v>1072</v>
      </c>
    </row>
    <row r="59" spans="1:5" ht="23.25" customHeight="1" x14ac:dyDescent="0.25">
      <c r="A59" s="1" t="s">
        <v>96</v>
      </c>
      <c r="B59" s="2" t="s">
        <v>97</v>
      </c>
      <c r="C59" s="3">
        <v>35.744</v>
      </c>
      <c r="D59" s="3">
        <v>35.744</v>
      </c>
      <c r="E59" s="5">
        <v>35.744</v>
      </c>
    </row>
    <row r="60" spans="1:5" ht="15" customHeight="1" x14ac:dyDescent="0.25">
      <c r="A60" s="1" t="s">
        <v>98</v>
      </c>
      <c r="B60" s="2" t="s">
        <v>99</v>
      </c>
      <c r="C60" s="3">
        <v>874.26599999999996</v>
      </c>
      <c r="D60" s="3">
        <v>874.26599999999996</v>
      </c>
      <c r="E60" s="5">
        <v>874.26599999999996</v>
      </c>
    </row>
    <row r="61" spans="1:5" ht="15" customHeight="1" x14ac:dyDescent="0.25">
      <c r="A61" s="1" t="s">
        <v>100</v>
      </c>
      <c r="B61" s="2" t="s">
        <v>101</v>
      </c>
      <c r="C61" s="3">
        <v>161.99</v>
      </c>
      <c r="D61" s="3">
        <v>161.99</v>
      </c>
      <c r="E61" s="5">
        <v>161.99</v>
      </c>
    </row>
    <row r="62" spans="1:5" ht="33" customHeight="1" x14ac:dyDescent="0.25">
      <c r="A62" s="11" t="s">
        <v>102</v>
      </c>
      <c r="B62" s="12" t="s">
        <v>103</v>
      </c>
      <c r="C62" s="13">
        <f>C63+C65</f>
        <v>14449</v>
      </c>
      <c r="D62" s="13">
        <f t="shared" ref="D62:E62" si="21">D63+D65</f>
        <v>14831</v>
      </c>
      <c r="E62" s="15">
        <f t="shared" si="21"/>
        <v>15354</v>
      </c>
    </row>
    <row r="63" spans="1:5" ht="15" customHeight="1" x14ac:dyDescent="0.25">
      <c r="A63" s="11" t="s">
        <v>104</v>
      </c>
      <c r="B63" s="12" t="s">
        <v>105</v>
      </c>
      <c r="C63" s="13">
        <f>C64</f>
        <v>12948</v>
      </c>
      <c r="D63" s="13">
        <f t="shared" ref="D63:E63" si="22">D64</f>
        <v>13325</v>
      </c>
      <c r="E63" s="15">
        <f t="shared" si="22"/>
        <v>13844</v>
      </c>
    </row>
    <row r="64" spans="1:5" ht="15" customHeight="1" x14ac:dyDescent="0.25">
      <c r="A64" s="1" t="s">
        <v>106</v>
      </c>
      <c r="B64" s="2" t="s">
        <v>107</v>
      </c>
      <c r="C64" s="3">
        <v>12948</v>
      </c>
      <c r="D64" s="4">
        <v>13325</v>
      </c>
      <c r="E64" s="5">
        <v>13844</v>
      </c>
    </row>
    <row r="65" spans="1:5" ht="15" customHeight="1" x14ac:dyDescent="0.25">
      <c r="A65" s="11" t="s">
        <v>108</v>
      </c>
      <c r="B65" s="12" t="s">
        <v>109</v>
      </c>
      <c r="C65" s="13">
        <f>SUM(C66:C67)</f>
        <v>1501</v>
      </c>
      <c r="D65" s="13">
        <f t="shared" ref="D65:E65" si="23">SUM(D66:D67)</f>
        <v>1506</v>
      </c>
      <c r="E65" s="15">
        <f t="shared" si="23"/>
        <v>1510</v>
      </c>
    </row>
    <row r="66" spans="1:5" ht="23.25" customHeight="1" x14ac:dyDescent="0.25">
      <c r="A66" s="1" t="s">
        <v>110</v>
      </c>
      <c r="B66" s="2" t="s">
        <v>111</v>
      </c>
      <c r="C66" s="3">
        <v>200</v>
      </c>
      <c r="D66" s="4">
        <v>200</v>
      </c>
      <c r="E66" s="5">
        <v>200</v>
      </c>
    </row>
    <row r="67" spans="1:5" ht="15" customHeight="1" x14ac:dyDescent="0.25">
      <c r="A67" s="1" t="s">
        <v>112</v>
      </c>
      <c r="B67" s="2" t="s">
        <v>113</v>
      </c>
      <c r="C67" s="3">
        <v>1301</v>
      </c>
      <c r="D67" s="4">
        <v>1306</v>
      </c>
      <c r="E67" s="5">
        <v>1310</v>
      </c>
    </row>
    <row r="68" spans="1:5" ht="23.25" customHeight="1" x14ac:dyDescent="0.25">
      <c r="A68" s="11" t="s">
        <v>114</v>
      </c>
      <c r="B68" s="12" t="s">
        <v>115</v>
      </c>
      <c r="C68" s="13">
        <f>C69+C71+C73+C75</f>
        <v>23000</v>
      </c>
      <c r="D68" s="13">
        <f t="shared" ref="D68:E68" si="24">D69+D71+D73+D75</f>
        <v>20000</v>
      </c>
      <c r="E68" s="15">
        <f t="shared" si="24"/>
        <v>18000</v>
      </c>
    </row>
    <row r="69" spans="1:5" ht="15" customHeight="1" x14ac:dyDescent="0.25">
      <c r="A69" s="11" t="s">
        <v>116</v>
      </c>
      <c r="B69" s="12" t="s">
        <v>117</v>
      </c>
      <c r="C69" s="13">
        <f>C70</f>
        <v>1000</v>
      </c>
      <c r="D69" s="13">
        <f t="shared" ref="D69:E69" si="25">D70</f>
        <v>1000</v>
      </c>
      <c r="E69" s="15">
        <f t="shared" si="25"/>
        <v>1000</v>
      </c>
    </row>
    <row r="70" spans="1:5" ht="20.25" customHeight="1" x14ac:dyDescent="0.25">
      <c r="A70" s="1" t="s">
        <v>118</v>
      </c>
      <c r="B70" s="2" t="s">
        <v>119</v>
      </c>
      <c r="C70" s="3">
        <v>1000</v>
      </c>
      <c r="D70" s="4">
        <v>1000</v>
      </c>
      <c r="E70" s="5">
        <v>1000</v>
      </c>
    </row>
    <row r="71" spans="1:5" ht="46.5" customHeight="1" x14ac:dyDescent="0.25">
      <c r="A71" s="11" t="s">
        <v>120</v>
      </c>
      <c r="B71" s="12" t="s">
        <v>121</v>
      </c>
      <c r="C71" s="13">
        <f>C72</f>
        <v>15000</v>
      </c>
      <c r="D71" s="13">
        <f t="shared" ref="D71:E71" si="26">D72</f>
        <v>12000</v>
      </c>
      <c r="E71" s="15">
        <f t="shared" si="26"/>
        <v>10000</v>
      </c>
    </row>
    <row r="72" spans="1:5" ht="52.5" customHeight="1" x14ac:dyDescent="0.25">
      <c r="A72" s="1" t="s">
        <v>122</v>
      </c>
      <c r="B72" s="2" t="s">
        <v>123</v>
      </c>
      <c r="C72" s="3">
        <v>15000</v>
      </c>
      <c r="D72" s="4">
        <v>12000</v>
      </c>
      <c r="E72" s="5">
        <v>10000</v>
      </c>
    </row>
    <row r="73" spans="1:5" ht="23.25" customHeight="1" x14ac:dyDescent="0.25">
      <c r="A73" s="11" t="s">
        <v>124</v>
      </c>
      <c r="B73" s="12" t="s">
        <v>125</v>
      </c>
      <c r="C73" s="13">
        <f>C74</f>
        <v>5000</v>
      </c>
      <c r="D73" s="13">
        <f t="shared" ref="D73:E73" si="27">D74</f>
        <v>5000</v>
      </c>
      <c r="E73" s="15">
        <f t="shared" si="27"/>
        <v>5000</v>
      </c>
    </row>
    <row r="74" spans="1:5" ht="23.25" customHeight="1" x14ac:dyDescent="0.25">
      <c r="A74" s="1" t="s">
        <v>126</v>
      </c>
      <c r="B74" s="2" t="s">
        <v>127</v>
      </c>
      <c r="C74" s="3">
        <v>5000</v>
      </c>
      <c r="D74" s="4">
        <v>5000</v>
      </c>
      <c r="E74" s="5">
        <v>5000</v>
      </c>
    </row>
    <row r="75" spans="1:5" ht="40.5" customHeight="1" x14ac:dyDescent="0.25">
      <c r="A75" s="11" t="s">
        <v>128</v>
      </c>
      <c r="B75" s="12" t="s">
        <v>129</v>
      </c>
      <c r="C75" s="13">
        <f>C76</f>
        <v>2000</v>
      </c>
      <c r="D75" s="13">
        <f t="shared" ref="D75:E75" si="28">D76</f>
        <v>2000</v>
      </c>
      <c r="E75" s="15">
        <f t="shared" si="28"/>
        <v>2000</v>
      </c>
    </row>
    <row r="76" spans="1:5" ht="37.5" customHeight="1" x14ac:dyDescent="0.25">
      <c r="A76" s="1" t="s">
        <v>130</v>
      </c>
      <c r="B76" s="2" t="s">
        <v>131</v>
      </c>
      <c r="C76" s="3">
        <v>2000</v>
      </c>
      <c r="D76" s="4">
        <v>2000</v>
      </c>
      <c r="E76" s="5">
        <v>2000</v>
      </c>
    </row>
    <row r="77" spans="1:5" ht="20.25" customHeight="1" x14ac:dyDescent="0.25">
      <c r="A77" s="11" t="s">
        <v>170</v>
      </c>
      <c r="B77" s="12" t="s">
        <v>171</v>
      </c>
      <c r="C77" s="13">
        <f>C78+C90+C92</f>
        <v>10399.98</v>
      </c>
      <c r="D77" s="13">
        <f t="shared" ref="D77:E77" si="29">D78+D90+D92</f>
        <v>9399.98</v>
      </c>
      <c r="E77" s="15">
        <f t="shared" si="29"/>
        <v>8399.98</v>
      </c>
    </row>
    <row r="78" spans="1:5" ht="24" x14ac:dyDescent="0.25">
      <c r="A78" s="11" t="s">
        <v>172</v>
      </c>
      <c r="B78" s="12" t="s">
        <v>173</v>
      </c>
      <c r="C78" s="13">
        <f>SUM(C79:C89)</f>
        <v>1526.29</v>
      </c>
      <c r="D78" s="13">
        <f t="shared" ref="D78:E78" si="30">SUM(D79:D89)</f>
        <v>1520.62</v>
      </c>
      <c r="E78" s="15">
        <f t="shared" si="30"/>
        <v>1528.3999999999999</v>
      </c>
    </row>
    <row r="79" spans="1:5" ht="36" x14ac:dyDescent="0.25">
      <c r="A79" s="1" t="s">
        <v>236</v>
      </c>
      <c r="B79" s="2" t="s">
        <v>237</v>
      </c>
      <c r="C79" s="3">
        <v>49.5</v>
      </c>
      <c r="D79" s="8">
        <v>48.65</v>
      </c>
      <c r="E79" s="5">
        <v>48.65</v>
      </c>
    </row>
    <row r="80" spans="1:5" ht="48" x14ac:dyDescent="0.25">
      <c r="A80" s="1" t="s">
        <v>238</v>
      </c>
      <c r="B80" s="2" t="s">
        <v>239</v>
      </c>
      <c r="C80" s="3">
        <v>161.5</v>
      </c>
      <c r="D80" s="8">
        <v>161.5</v>
      </c>
      <c r="E80" s="5">
        <v>161.5</v>
      </c>
    </row>
    <row r="81" spans="1:5" ht="37.5" customHeight="1" x14ac:dyDescent="0.25">
      <c r="A81" s="1" t="s">
        <v>174</v>
      </c>
      <c r="B81" s="2" t="s">
        <v>175</v>
      </c>
      <c r="C81" s="3">
        <v>135.41</v>
      </c>
      <c r="D81" s="8">
        <v>135.41</v>
      </c>
      <c r="E81" s="5">
        <v>135.41</v>
      </c>
    </row>
    <row r="82" spans="1:5" ht="37.5" customHeight="1" x14ac:dyDescent="0.25">
      <c r="A82" s="1" t="s">
        <v>183</v>
      </c>
      <c r="B82" s="2" t="s">
        <v>182</v>
      </c>
      <c r="C82" s="3">
        <v>10</v>
      </c>
      <c r="D82" s="8">
        <v>10</v>
      </c>
      <c r="E82" s="5">
        <v>10</v>
      </c>
    </row>
    <row r="83" spans="1:5" ht="37.5" customHeight="1" x14ac:dyDescent="0.25">
      <c r="A83" s="1" t="s">
        <v>240</v>
      </c>
      <c r="B83" s="2" t="s">
        <v>241</v>
      </c>
      <c r="C83" s="3">
        <v>30</v>
      </c>
      <c r="D83" s="8">
        <v>30</v>
      </c>
      <c r="E83" s="5">
        <v>30</v>
      </c>
    </row>
    <row r="84" spans="1:5" ht="37.5" customHeight="1" x14ac:dyDescent="0.25">
      <c r="A84" s="1" t="s">
        <v>242</v>
      </c>
      <c r="B84" s="2" t="s">
        <v>243</v>
      </c>
      <c r="C84" s="3">
        <v>20</v>
      </c>
      <c r="D84" s="8">
        <v>20</v>
      </c>
      <c r="E84" s="5">
        <v>20</v>
      </c>
    </row>
    <row r="85" spans="1:5" ht="37.5" customHeight="1" x14ac:dyDescent="0.25">
      <c r="A85" s="1" t="s">
        <v>244</v>
      </c>
      <c r="B85" s="2" t="s">
        <v>245</v>
      </c>
      <c r="C85" s="3">
        <v>255</v>
      </c>
      <c r="D85" s="8">
        <v>255</v>
      </c>
      <c r="E85" s="5">
        <v>255</v>
      </c>
    </row>
    <row r="86" spans="1:5" ht="37.5" customHeight="1" x14ac:dyDescent="0.25">
      <c r="A86" s="1" t="s">
        <v>246</v>
      </c>
      <c r="B86" s="2" t="s">
        <v>247</v>
      </c>
      <c r="C86" s="3">
        <v>68.33</v>
      </c>
      <c r="D86" s="8">
        <v>63.51</v>
      </c>
      <c r="E86" s="5">
        <v>71.290000000000006</v>
      </c>
    </row>
    <row r="87" spans="1:5" ht="37.5" customHeight="1" x14ac:dyDescent="0.25">
      <c r="A87" s="1" t="s">
        <v>248</v>
      </c>
      <c r="B87" s="2" t="s">
        <v>249</v>
      </c>
      <c r="C87" s="3">
        <v>4</v>
      </c>
      <c r="D87" s="8">
        <v>4</v>
      </c>
      <c r="E87" s="5">
        <v>4</v>
      </c>
    </row>
    <row r="88" spans="1:5" ht="37.5" customHeight="1" x14ac:dyDescent="0.25">
      <c r="A88" s="1" t="s">
        <v>200</v>
      </c>
      <c r="B88" s="2" t="s">
        <v>201</v>
      </c>
      <c r="C88" s="3">
        <v>234.3</v>
      </c>
      <c r="D88" s="8">
        <v>234.3</v>
      </c>
      <c r="E88" s="5">
        <v>234.3</v>
      </c>
    </row>
    <row r="89" spans="1:5" ht="37.5" customHeight="1" x14ac:dyDescent="0.25">
      <c r="A89" s="1" t="s">
        <v>250</v>
      </c>
      <c r="B89" s="2" t="s">
        <v>251</v>
      </c>
      <c r="C89" s="3">
        <v>558.25</v>
      </c>
      <c r="D89" s="8">
        <v>558.25</v>
      </c>
      <c r="E89" s="5">
        <v>558.25</v>
      </c>
    </row>
    <row r="90" spans="1:5" ht="37.5" customHeight="1" x14ac:dyDescent="0.25">
      <c r="A90" s="11" t="s">
        <v>252</v>
      </c>
      <c r="B90" s="12" t="s">
        <v>253</v>
      </c>
      <c r="C90" s="13">
        <f>C91</f>
        <v>2772</v>
      </c>
      <c r="D90" s="13">
        <f t="shared" ref="D90:E90" si="31">D91</f>
        <v>2772</v>
      </c>
      <c r="E90" s="14">
        <f t="shared" si="31"/>
        <v>2772</v>
      </c>
    </row>
    <row r="91" spans="1:5" ht="37.5" customHeight="1" x14ac:dyDescent="0.25">
      <c r="A91" s="1" t="s">
        <v>254</v>
      </c>
      <c r="B91" s="2" t="s">
        <v>255</v>
      </c>
      <c r="C91" s="3">
        <v>2772</v>
      </c>
      <c r="D91" s="8">
        <v>2772</v>
      </c>
      <c r="E91" s="5">
        <v>2772</v>
      </c>
    </row>
    <row r="92" spans="1:5" ht="60" x14ac:dyDescent="0.25">
      <c r="A92" s="11" t="s">
        <v>176</v>
      </c>
      <c r="B92" s="12" t="s">
        <v>177</v>
      </c>
      <c r="C92" s="13">
        <f>C93</f>
        <v>6101.69</v>
      </c>
      <c r="D92" s="13">
        <f>D93</f>
        <v>5107.3599999999997</v>
      </c>
      <c r="E92" s="14">
        <f>E93</f>
        <v>4099.58</v>
      </c>
    </row>
    <row r="93" spans="1:5" ht="48" x14ac:dyDescent="0.25">
      <c r="A93" s="1" t="s">
        <v>178</v>
      </c>
      <c r="B93" s="2" t="s">
        <v>179</v>
      </c>
      <c r="C93" s="3">
        <v>6101.69</v>
      </c>
      <c r="D93" s="8">
        <v>5107.3599999999997</v>
      </c>
      <c r="E93" s="5">
        <v>4099.58</v>
      </c>
    </row>
    <row r="94" spans="1:5" ht="26.25" customHeight="1" x14ac:dyDescent="0.25">
      <c r="A94" s="11" t="s">
        <v>132</v>
      </c>
      <c r="B94" s="12" t="s">
        <v>133</v>
      </c>
      <c r="C94" s="13">
        <v>0</v>
      </c>
      <c r="D94" s="13">
        <v>0</v>
      </c>
      <c r="E94" s="15">
        <v>0</v>
      </c>
    </row>
    <row r="95" spans="1:5" ht="24.75" customHeight="1" x14ac:dyDescent="0.25">
      <c r="A95" s="11" t="s">
        <v>134</v>
      </c>
      <c r="B95" s="12" t="s">
        <v>135</v>
      </c>
      <c r="C95" s="13">
        <f>C96</f>
        <v>3074325.18</v>
      </c>
      <c r="D95" s="13">
        <f t="shared" ref="D95:E95" si="32">D96</f>
        <v>3210005.2060000002</v>
      </c>
      <c r="E95" s="15">
        <f t="shared" si="32"/>
        <v>3308774.9699999997</v>
      </c>
    </row>
    <row r="96" spans="1:5" ht="31.5" customHeight="1" x14ac:dyDescent="0.25">
      <c r="A96" s="11" t="s">
        <v>136</v>
      </c>
      <c r="B96" s="12" t="s">
        <v>137</v>
      </c>
      <c r="C96" s="13">
        <f>C97+C132+C151</f>
        <v>3074325.18</v>
      </c>
      <c r="D96" s="13">
        <f>D97+D132+D151</f>
        <v>3210005.2060000002</v>
      </c>
      <c r="E96" s="15">
        <f>E97+E132+E151</f>
        <v>3308774.9699999997</v>
      </c>
    </row>
    <row r="97" spans="1:7" ht="24.75" customHeight="1" x14ac:dyDescent="0.25">
      <c r="A97" s="11" t="s">
        <v>138</v>
      </c>
      <c r="B97" s="12" t="s">
        <v>139</v>
      </c>
      <c r="C97" s="13">
        <f>SUM(C98:C107)+C108</f>
        <v>757060</v>
      </c>
      <c r="D97" s="13">
        <f>SUM(D98:D107)+D108</f>
        <v>910432.27599999995</v>
      </c>
      <c r="E97" s="15">
        <f>SUM(E98:E107)+E108</f>
        <v>1016391.97</v>
      </c>
    </row>
    <row r="98" spans="1:7" ht="27" customHeight="1" x14ac:dyDescent="0.25">
      <c r="A98" s="1" t="s">
        <v>165</v>
      </c>
      <c r="B98" s="2" t="s">
        <v>166</v>
      </c>
      <c r="C98" s="3">
        <v>0</v>
      </c>
      <c r="D98" s="4">
        <v>167290.63</v>
      </c>
      <c r="E98" s="5">
        <v>170000</v>
      </c>
    </row>
    <row r="99" spans="1:7" ht="38.25" customHeight="1" x14ac:dyDescent="0.25">
      <c r="A99" s="1" t="s">
        <v>155</v>
      </c>
      <c r="B99" s="2" t="s">
        <v>259</v>
      </c>
      <c r="C99" s="3">
        <v>0</v>
      </c>
      <c r="D99" s="3">
        <v>3478.0740000000001</v>
      </c>
      <c r="E99" s="5">
        <v>0</v>
      </c>
    </row>
    <row r="100" spans="1:7" ht="23.25" customHeight="1" x14ac:dyDescent="0.25">
      <c r="A100" s="1" t="s">
        <v>257</v>
      </c>
      <c r="B100" s="2" t="s">
        <v>258</v>
      </c>
      <c r="C100" s="3">
        <v>44.64</v>
      </c>
      <c r="D100" s="4">
        <v>0</v>
      </c>
      <c r="E100" s="5">
        <v>0</v>
      </c>
    </row>
    <row r="101" spans="1:7" s="10" customFormat="1" ht="36" x14ac:dyDescent="0.2">
      <c r="A101" s="1" t="s">
        <v>168</v>
      </c>
      <c r="B101" s="9" t="s">
        <v>169</v>
      </c>
      <c r="C101" s="3">
        <v>71039.5</v>
      </c>
      <c r="D101" s="4">
        <v>71039.5</v>
      </c>
      <c r="E101" s="5">
        <v>78354.7</v>
      </c>
      <c r="G101" s="16"/>
    </row>
    <row r="102" spans="1:7" ht="23.25" customHeight="1" x14ac:dyDescent="0.25">
      <c r="A102" s="1" t="s">
        <v>163</v>
      </c>
      <c r="B102" s="2" t="s">
        <v>164</v>
      </c>
      <c r="C102" s="3">
        <v>0</v>
      </c>
      <c r="D102" s="4">
        <v>3170.56</v>
      </c>
      <c r="E102" s="5">
        <v>2934</v>
      </c>
    </row>
    <row r="103" spans="1:7" ht="36" x14ac:dyDescent="0.25">
      <c r="A103" s="1" t="s">
        <v>204</v>
      </c>
      <c r="B103" s="2" t="s">
        <v>206</v>
      </c>
      <c r="C103" s="3">
        <v>709.37</v>
      </c>
      <c r="D103" s="4">
        <v>709.37</v>
      </c>
      <c r="E103" s="5">
        <v>0</v>
      </c>
    </row>
    <row r="104" spans="1:7" ht="23.25" customHeight="1" x14ac:dyDescent="0.25">
      <c r="A104" s="1" t="s">
        <v>205</v>
      </c>
      <c r="B104" s="2" t="s">
        <v>207</v>
      </c>
      <c r="C104" s="3">
        <v>210700.79999999999</v>
      </c>
      <c r="D104" s="4">
        <v>0</v>
      </c>
      <c r="E104" s="5">
        <v>0</v>
      </c>
    </row>
    <row r="105" spans="1:7" ht="42.75" customHeight="1" x14ac:dyDescent="0.25">
      <c r="A105" s="1" t="s">
        <v>205</v>
      </c>
      <c r="B105" s="2" t="s">
        <v>256</v>
      </c>
      <c r="C105" s="3">
        <v>44640</v>
      </c>
      <c r="D105" s="4">
        <v>59520</v>
      </c>
      <c r="E105" s="5">
        <v>0</v>
      </c>
    </row>
    <row r="106" spans="1:7" ht="36" x14ac:dyDescent="0.25">
      <c r="A106" s="1" t="s">
        <v>167</v>
      </c>
      <c r="B106" s="2" t="s">
        <v>202</v>
      </c>
      <c r="C106" s="3">
        <v>0</v>
      </c>
      <c r="D106" s="4">
        <v>0</v>
      </c>
      <c r="E106" s="5">
        <v>101972.23</v>
      </c>
    </row>
    <row r="107" spans="1:7" ht="36.75" customHeight="1" x14ac:dyDescent="0.25">
      <c r="A107" s="1" t="s">
        <v>167</v>
      </c>
      <c r="B107" s="2" t="s">
        <v>203</v>
      </c>
      <c r="C107" s="3">
        <v>7478.87</v>
      </c>
      <c r="D107" s="4">
        <v>52290</v>
      </c>
      <c r="E107" s="5">
        <v>0</v>
      </c>
    </row>
    <row r="108" spans="1:7" ht="21" customHeight="1" x14ac:dyDescent="0.25">
      <c r="A108" s="11" t="s">
        <v>140</v>
      </c>
      <c r="B108" s="12" t="s">
        <v>141</v>
      </c>
      <c r="C108" s="13">
        <f>SUM(C109:C131)</f>
        <v>422446.82000000007</v>
      </c>
      <c r="D108" s="13">
        <f t="shared" ref="D108:E108" si="33">SUM(D109:D131)</f>
        <v>552934.14199999999</v>
      </c>
      <c r="E108" s="14">
        <f t="shared" si="33"/>
        <v>663131.04</v>
      </c>
    </row>
    <row r="109" spans="1:7" ht="43.5" customHeight="1" x14ac:dyDescent="0.25">
      <c r="A109" s="1" t="s">
        <v>260</v>
      </c>
      <c r="B109" s="2" t="s">
        <v>261</v>
      </c>
      <c r="C109" s="3">
        <v>0</v>
      </c>
      <c r="D109" s="4">
        <v>12648</v>
      </c>
      <c r="E109" s="5">
        <v>0</v>
      </c>
    </row>
    <row r="110" spans="1:7" ht="50.25" customHeight="1" x14ac:dyDescent="0.25">
      <c r="A110" s="1" t="s">
        <v>185</v>
      </c>
      <c r="B110" s="2" t="s">
        <v>149</v>
      </c>
      <c r="C110" s="4">
        <v>0</v>
      </c>
      <c r="D110" s="38">
        <v>0</v>
      </c>
      <c r="E110" s="5">
        <v>26862</v>
      </c>
    </row>
    <row r="111" spans="1:7" ht="25.5" customHeight="1" x14ac:dyDescent="0.25">
      <c r="A111" s="1" t="s">
        <v>184</v>
      </c>
      <c r="B111" s="2" t="s">
        <v>150</v>
      </c>
      <c r="C111" s="3">
        <v>94911</v>
      </c>
      <c r="D111" s="4">
        <v>117063</v>
      </c>
      <c r="E111" s="5">
        <v>103506</v>
      </c>
    </row>
    <row r="112" spans="1:7" ht="17.25" customHeight="1" x14ac:dyDescent="0.25">
      <c r="A112" s="1" t="s">
        <v>186</v>
      </c>
      <c r="B112" s="7" t="s">
        <v>151</v>
      </c>
      <c r="C112" s="3">
        <v>7939.96</v>
      </c>
      <c r="D112" s="8">
        <v>4083.07</v>
      </c>
      <c r="E112" s="5">
        <v>3785.47</v>
      </c>
    </row>
    <row r="113" spans="1:5" ht="78.75" customHeight="1" x14ac:dyDescent="0.25">
      <c r="A113" s="1" t="s">
        <v>187</v>
      </c>
      <c r="B113" s="7" t="s">
        <v>275</v>
      </c>
      <c r="C113" s="3">
        <v>1279</v>
      </c>
      <c r="D113" s="8">
        <v>1279</v>
      </c>
      <c r="E113" s="5">
        <v>1279</v>
      </c>
    </row>
    <row r="114" spans="1:5" ht="48" x14ac:dyDescent="0.25">
      <c r="A114" s="1" t="s">
        <v>188</v>
      </c>
      <c r="B114" s="7" t="s">
        <v>226</v>
      </c>
      <c r="C114" s="3">
        <v>39472</v>
      </c>
      <c r="D114" s="8">
        <v>39472</v>
      </c>
      <c r="E114" s="5">
        <v>39472</v>
      </c>
    </row>
    <row r="115" spans="1:5" ht="26.25" customHeight="1" x14ac:dyDescent="0.25">
      <c r="A115" s="1" t="s">
        <v>189</v>
      </c>
      <c r="B115" s="7" t="s">
        <v>152</v>
      </c>
      <c r="C115" s="3">
        <v>6721</v>
      </c>
      <c r="D115" s="8">
        <v>6721</v>
      </c>
      <c r="E115" s="5">
        <v>6721</v>
      </c>
    </row>
    <row r="116" spans="1:5" ht="28.5" customHeight="1" x14ac:dyDescent="0.25">
      <c r="A116" s="1" t="s">
        <v>209</v>
      </c>
      <c r="B116" s="2" t="s">
        <v>208</v>
      </c>
      <c r="C116" s="3">
        <v>2656.5</v>
      </c>
      <c r="D116" s="8">
        <v>0</v>
      </c>
      <c r="E116" s="5">
        <v>0</v>
      </c>
    </row>
    <row r="117" spans="1:5" ht="28.5" customHeight="1" x14ac:dyDescent="0.25">
      <c r="A117" s="1" t="s">
        <v>210</v>
      </c>
      <c r="B117" s="2" t="s">
        <v>211</v>
      </c>
      <c r="C117" s="3">
        <v>38688</v>
      </c>
      <c r="D117" s="8">
        <v>0</v>
      </c>
      <c r="E117" s="5">
        <v>0</v>
      </c>
    </row>
    <row r="118" spans="1:5" ht="24" x14ac:dyDescent="0.25">
      <c r="A118" s="1" t="s">
        <v>262</v>
      </c>
      <c r="B118" s="2" t="s">
        <v>263</v>
      </c>
      <c r="C118" s="3">
        <v>12278.12</v>
      </c>
      <c r="D118" s="8">
        <v>0</v>
      </c>
      <c r="E118" s="5">
        <v>0</v>
      </c>
    </row>
    <row r="119" spans="1:5" ht="60" x14ac:dyDescent="0.25">
      <c r="A119" s="1" t="s">
        <v>212</v>
      </c>
      <c r="B119" s="2" t="s">
        <v>264</v>
      </c>
      <c r="C119" s="3">
        <v>594</v>
      </c>
      <c r="D119" s="8">
        <v>594</v>
      </c>
      <c r="E119" s="5">
        <v>594</v>
      </c>
    </row>
    <row r="120" spans="1:5" ht="24" x14ac:dyDescent="0.25">
      <c r="A120" s="1" t="s">
        <v>213</v>
      </c>
      <c r="B120" s="2" t="s">
        <v>214</v>
      </c>
      <c r="C120" s="3">
        <v>53021.87</v>
      </c>
      <c r="D120" s="8">
        <v>238301.43</v>
      </c>
      <c r="E120" s="5">
        <v>0</v>
      </c>
    </row>
    <row r="121" spans="1:5" ht="24" x14ac:dyDescent="0.25">
      <c r="A121" s="1" t="s">
        <v>215</v>
      </c>
      <c r="B121" s="2" t="s">
        <v>216</v>
      </c>
      <c r="C121" s="3">
        <v>6003.56</v>
      </c>
      <c r="D121" s="8">
        <v>18967.351999999999</v>
      </c>
      <c r="E121" s="5">
        <v>0</v>
      </c>
    </row>
    <row r="122" spans="1:5" ht="28.5" customHeight="1" x14ac:dyDescent="0.25">
      <c r="A122" s="1" t="s">
        <v>217</v>
      </c>
      <c r="B122" s="2" t="s">
        <v>218</v>
      </c>
      <c r="C122" s="3">
        <v>121904</v>
      </c>
      <c r="D122" s="8">
        <v>0</v>
      </c>
      <c r="E122" s="5">
        <v>0</v>
      </c>
    </row>
    <row r="123" spans="1:5" ht="84" x14ac:dyDescent="0.25">
      <c r="A123" s="1" t="s">
        <v>219</v>
      </c>
      <c r="B123" s="2" t="s">
        <v>276</v>
      </c>
      <c r="C123" s="3">
        <v>0</v>
      </c>
      <c r="D123" s="8">
        <v>228</v>
      </c>
      <c r="E123" s="5">
        <v>1057</v>
      </c>
    </row>
    <row r="124" spans="1:5" ht="28.5" customHeight="1" x14ac:dyDescent="0.25">
      <c r="A124" s="1" t="s">
        <v>220</v>
      </c>
      <c r="B124" s="2" t="s">
        <v>221</v>
      </c>
      <c r="C124" s="3">
        <v>0</v>
      </c>
      <c r="D124" s="8">
        <v>19272.86</v>
      </c>
      <c r="E124" s="5">
        <v>440610</v>
      </c>
    </row>
    <row r="125" spans="1:5" ht="36" x14ac:dyDescent="0.25">
      <c r="A125" s="1" t="s">
        <v>222</v>
      </c>
      <c r="B125" s="2" t="s">
        <v>223</v>
      </c>
      <c r="C125" s="3">
        <v>0</v>
      </c>
      <c r="D125" s="8">
        <v>35081.83</v>
      </c>
      <c r="E125" s="5">
        <v>36468.67</v>
      </c>
    </row>
    <row r="126" spans="1:5" ht="60" x14ac:dyDescent="0.25">
      <c r="A126" s="1" t="s">
        <v>224</v>
      </c>
      <c r="B126" s="2" t="s">
        <v>225</v>
      </c>
      <c r="C126" s="3">
        <v>0</v>
      </c>
      <c r="D126" s="8">
        <v>2775.9</v>
      </c>
      <c r="E126" s="5">
        <v>2775.9</v>
      </c>
    </row>
    <row r="127" spans="1:5" ht="38.25" x14ac:dyDescent="0.25">
      <c r="A127" s="42" t="s">
        <v>265</v>
      </c>
      <c r="B127" s="43" t="s">
        <v>270</v>
      </c>
      <c r="C127" s="3">
        <v>0</v>
      </c>
      <c r="D127" s="8">
        <v>32927.24</v>
      </c>
      <c r="E127" s="5">
        <v>0</v>
      </c>
    </row>
    <row r="128" spans="1:5" ht="38.25" x14ac:dyDescent="0.25">
      <c r="A128" s="42" t="s">
        <v>266</v>
      </c>
      <c r="B128" s="43" t="s">
        <v>271</v>
      </c>
      <c r="C128" s="3">
        <v>16076.5</v>
      </c>
      <c r="D128" s="8">
        <v>23519.46</v>
      </c>
      <c r="E128" s="5">
        <v>0</v>
      </c>
    </row>
    <row r="129" spans="1:5" ht="25.5" x14ac:dyDescent="0.25">
      <c r="A129" s="42" t="s">
        <v>267</v>
      </c>
      <c r="B129" s="43" t="s">
        <v>272</v>
      </c>
      <c r="C129" s="3">
        <v>19623.53</v>
      </c>
      <c r="D129" s="8">
        <v>0</v>
      </c>
      <c r="E129" s="5">
        <v>0</v>
      </c>
    </row>
    <row r="130" spans="1:5" ht="25.5" x14ac:dyDescent="0.25">
      <c r="A130" s="42" t="s">
        <v>268</v>
      </c>
      <c r="B130" s="43" t="s">
        <v>273</v>
      </c>
      <c r="C130" s="3">
        <v>986.09</v>
      </c>
      <c r="D130" s="8">
        <v>0</v>
      </c>
      <c r="E130" s="5">
        <v>0</v>
      </c>
    </row>
    <row r="131" spans="1:5" ht="38.25" x14ac:dyDescent="0.25">
      <c r="A131" s="42" t="s">
        <v>269</v>
      </c>
      <c r="B131" s="43" t="s">
        <v>274</v>
      </c>
      <c r="C131" s="3">
        <v>291.69</v>
      </c>
      <c r="D131" s="8">
        <v>0</v>
      </c>
      <c r="E131" s="5">
        <v>0</v>
      </c>
    </row>
    <row r="132" spans="1:5" ht="23.25" customHeight="1" x14ac:dyDescent="0.25">
      <c r="A132" s="11" t="s">
        <v>142</v>
      </c>
      <c r="B132" s="12" t="s">
        <v>143</v>
      </c>
      <c r="C132" s="13">
        <f>SUM(C133:C144)+C145</f>
        <v>2312265.1800000002</v>
      </c>
      <c r="D132" s="13">
        <f t="shared" ref="D132:E132" si="34">SUM(D133:D144)+D145</f>
        <v>2299572.9300000002</v>
      </c>
      <c r="E132" s="15">
        <f t="shared" si="34"/>
        <v>2292383</v>
      </c>
    </row>
    <row r="133" spans="1:5" ht="48" x14ac:dyDescent="0.25">
      <c r="A133" s="1" t="s">
        <v>190</v>
      </c>
      <c r="B133" s="2" t="s">
        <v>278</v>
      </c>
      <c r="C133" s="3">
        <v>1523</v>
      </c>
      <c r="D133" s="4">
        <v>1532</v>
      </c>
      <c r="E133" s="5">
        <v>1537</v>
      </c>
    </row>
    <row r="134" spans="1:5" ht="36" x14ac:dyDescent="0.25">
      <c r="A134" s="1" t="s">
        <v>191</v>
      </c>
      <c r="B134" s="2" t="s">
        <v>279</v>
      </c>
      <c r="C134" s="3">
        <v>5807</v>
      </c>
      <c r="D134" s="4">
        <v>5876</v>
      </c>
      <c r="E134" s="5">
        <v>5928</v>
      </c>
    </row>
    <row r="135" spans="1:5" ht="36" x14ac:dyDescent="0.25">
      <c r="A135" s="1" t="s">
        <v>192</v>
      </c>
      <c r="B135" s="2" t="s">
        <v>280</v>
      </c>
      <c r="C135" s="3">
        <v>3169</v>
      </c>
      <c r="D135" s="4">
        <v>3169</v>
      </c>
      <c r="E135" s="5">
        <v>3169</v>
      </c>
    </row>
    <row r="136" spans="1:5" ht="36" x14ac:dyDescent="0.25">
      <c r="A136" s="1" t="s">
        <v>193</v>
      </c>
      <c r="B136" s="2" t="s">
        <v>281</v>
      </c>
      <c r="C136" s="3">
        <v>674</v>
      </c>
      <c r="D136" s="4">
        <v>674</v>
      </c>
      <c r="E136" s="5">
        <v>674</v>
      </c>
    </row>
    <row r="137" spans="1:5" ht="48" x14ac:dyDescent="0.25">
      <c r="A137" s="1" t="s">
        <v>194</v>
      </c>
      <c r="B137" s="2" t="s">
        <v>284</v>
      </c>
      <c r="C137" s="3">
        <v>15</v>
      </c>
      <c r="D137" s="4">
        <v>15</v>
      </c>
      <c r="E137" s="5">
        <v>15</v>
      </c>
    </row>
    <row r="138" spans="1:5" ht="60" x14ac:dyDescent="0.25">
      <c r="A138" s="1" t="s">
        <v>227</v>
      </c>
      <c r="B138" s="2" t="s">
        <v>282</v>
      </c>
      <c r="C138" s="3">
        <v>184.08</v>
      </c>
      <c r="D138" s="4">
        <v>184.08</v>
      </c>
      <c r="E138" s="5">
        <v>184.08</v>
      </c>
    </row>
    <row r="139" spans="1:5" ht="48" x14ac:dyDescent="0.25">
      <c r="A139" s="1" t="s">
        <v>277</v>
      </c>
      <c r="B139" s="2" t="s">
        <v>283</v>
      </c>
      <c r="C139" s="3">
        <v>901</v>
      </c>
      <c r="D139" s="4">
        <v>901</v>
      </c>
      <c r="E139" s="5">
        <v>901</v>
      </c>
    </row>
    <row r="140" spans="1:5" ht="43.5" customHeight="1" x14ac:dyDescent="0.25">
      <c r="A140" s="1" t="s">
        <v>156</v>
      </c>
      <c r="B140" s="2" t="s">
        <v>160</v>
      </c>
      <c r="C140" s="3">
        <v>39694</v>
      </c>
      <c r="D140" s="4">
        <v>39694</v>
      </c>
      <c r="E140" s="5">
        <v>39694</v>
      </c>
    </row>
    <row r="141" spans="1:5" ht="39.75" customHeight="1" x14ac:dyDescent="0.25">
      <c r="A141" s="1" t="s">
        <v>157</v>
      </c>
      <c r="B141" s="2" t="s">
        <v>161</v>
      </c>
      <c r="C141" s="3">
        <v>65185</v>
      </c>
      <c r="D141" s="4">
        <v>49847</v>
      </c>
      <c r="E141" s="5">
        <v>42179</v>
      </c>
    </row>
    <row r="142" spans="1:5" ht="33.75" customHeight="1" x14ac:dyDescent="0.25">
      <c r="A142" s="1" t="s">
        <v>158</v>
      </c>
      <c r="B142" s="2" t="s">
        <v>285</v>
      </c>
      <c r="C142" s="3">
        <v>11462.5</v>
      </c>
      <c r="D142" s="4">
        <v>11974.95</v>
      </c>
      <c r="E142" s="5">
        <v>12396.62</v>
      </c>
    </row>
    <row r="143" spans="1:5" ht="34.5" customHeight="1" x14ac:dyDescent="0.25">
      <c r="A143" s="1" t="s">
        <v>159</v>
      </c>
      <c r="B143" s="2" t="s">
        <v>162</v>
      </c>
      <c r="C143" s="3">
        <v>5.6</v>
      </c>
      <c r="D143" s="4">
        <v>5.9</v>
      </c>
      <c r="E143" s="5">
        <v>5.3</v>
      </c>
    </row>
    <row r="144" spans="1:5" ht="34.5" customHeight="1" x14ac:dyDescent="0.25">
      <c r="A144" s="1" t="s">
        <v>287</v>
      </c>
      <c r="B144" s="2" t="s">
        <v>286</v>
      </c>
      <c r="C144" s="3">
        <v>51068</v>
      </c>
      <c r="D144" s="8">
        <v>53123</v>
      </c>
      <c r="E144" s="5">
        <v>53123</v>
      </c>
    </row>
    <row r="145" spans="1:5" ht="22.5" customHeight="1" x14ac:dyDescent="0.25">
      <c r="A145" s="11" t="s">
        <v>144</v>
      </c>
      <c r="B145" s="12" t="s">
        <v>145</v>
      </c>
      <c r="C145" s="13">
        <f>SUM(C146:C150)</f>
        <v>2132577</v>
      </c>
      <c r="D145" s="13">
        <f t="shared" ref="D145:E145" si="35">SUM(D146:D150)</f>
        <v>2132577</v>
      </c>
      <c r="E145" s="15">
        <f t="shared" si="35"/>
        <v>2132577</v>
      </c>
    </row>
    <row r="146" spans="1:5" ht="56.25" customHeight="1" x14ac:dyDescent="0.25">
      <c r="A146" s="1" t="s">
        <v>195</v>
      </c>
      <c r="B146" s="2" t="s">
        <v>154</v>
      </c>
      <c r="C146" s="3">
        <v>805</v>
      </c>
      <c r="D146" s="4">
        <v>805</v>
      </c>
      <c r="E146" s="5">
        <v>805</v>
      </c>
    </row>
    <row r="147" spans="1:5" ht="24.75" customHeight="1" x14ac:dyDescent="0.25">
      <c r="A147" s="1" t="s">
        <v>196</v>
      </c>
      <c r="B147" s="2" t="s">
        <v>153</v>
      </c>
      <c r="C147" s="3">
        <v>3093</v>
      </c>
      <c r="D147" s="4">
        <v>3093</v>
      </c>
      <c r="E147" s="5">
        <v>3093</v>
      </c>
    </row>
    <row r="148" spans="1:5" ht="132" x14ac:dyDescent="0.25">
      <c r="A148" s="1" t="s">
        <v>228</v>
      </c>
      <c r="B148" s="2" t="s">
        <v>292</v>
      </c>
      <c r="C148" s="3">
        <v>17400</v>
      </c>
      <c r="D148" s="4">
        <v>17400</v>
      </c>
      <c r="E148" s="5">
        <v>17400</v>
      </c>
    </row>
    <row r="149" spans="1:5" ht="108" x14ac:dyDescent="0.25">
      <c r="A149" s="1" t="s">
        <v>229</v>
      </c>
      <c r="B149" s="2" t="s">
        <v>293</v>
      </c>
      <c r="C149" s="3">
        <v>2110482</v>
      </c>
      <c r="D149" s="4">
        <v>2110482</v>
      </c>
      <c r="E149" s="5">
        <v>2110482</v>
      </c>
    </row>
    <row r="150" spans="1:5" ht="36" x14ac:dyDescent="0.25">
      <c r="A150" s="1" t="s">
        <v>288</v>
      </c>
      <c r="B150" s="2" t="s">
        <v>289</v>
      </c>
      <c r="C150" s="3">
        <v>797</v>
      </c>
      <c r="D150" s="8">
        <v>797</v>
      </c>
      <c r="E150" s="5">
        <v>797</v>
      </c>
    </row>
    <row r="151" spans="1:5" ht="24.75" customHeight="1" x14ac:dyDescent="0.25">
      <c r="A151" s="11" t="s">
        <v>146</v>
      </c>
      <c r="B151" s="12" t="s">
        <v>147</v>
      </c>
      <c r="C151" s="13">
        <f>C152</f>
        <v>5000</v>
      </c>
      <c r="D151" s="13">
        <f t="shared" ref="D151:E151" si="36">D152</f>
        <v>0</v>
      </c>
      <c r="E151" s="15">
        <f t="shared" si="36"/>
        <v>0</v>
      </c>
    </row>
    <row r="152" spans="1:5" ht="24.75" customHeight="1" thickBot="1" x14ac:dyDescent="0.3">
      <c r="A152" s="1" t="s">
        <v>290</v>
      </c>
      <c r="B152" s="2" t="s">
        <v>291</v>
      </c>
      <c r="C152" s="39">
        <v>5000</v>
      </c>
      <c r="D152" s="39">
        <v>0</v>
      </c>
      <c r="E152" s="44">
        <v>0</v>
      </c>
    </row>
    <row r="153" spans="1:5" ht="15" customHeight="1" thickBot="1" x14ac:dyDescent="0.3">
      <c r="A153" s="51" t="s">
        <v>148</v>
      </c>
      <c r="B153" s="52"/>
      <c r="C153" s="30">
        <f>C7+C95</f>
        <v>6675388.1600000001</v>
      </c>
      <c r="D153" s="30">
        <f>D7+D95</f>
        <v>6929473.1860000007</v>
      </c>
      <c r="E153" s="31">
        <f>E7+E95</f>
        <v>7119203.9499999993</v>
      </c>
    </row>
    <row r="154" spans="1:5" x14ac:dyDescent="0.25">
      <c r="A154" s="32"/>
      <c r="B154" s="32"/>
      <c r="C154" s="32"/>
      <c r="D154" s="32"/>
      <c r="E154" s="32"/>
    </row>
    <row r="155" spans="1:5" x14ac:dyDescent="0.25">
      <c r="A155" s="33"/>
    </row>
    <row r="156" spans="1:5" ht="15" customHeight="1" x14ac:dyDescent="0.25">
      <c r="A156" s="50"/>
      <c r="B156" s="50"/>
      <c r="C156" s="40"/>
    </row>
  </sheetData>
  <mergeCells count="9">
    <mergeCell ref="D4:E4"/>
    <mergeCell ref="A2:E2"/>
    <mergeCell ref="A3:E3"/>
    <mergeCell ref="D1:E1"/>
    <mergeCell ref="A156:B156"/>
    <mergeCell ref="A153:B153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2022-11-15T05:47:32Z</cp:lastPrinted>
  <dcterms:created xsi:type="dcterms:W3CDTF">2019-11-01T08:25:04Z</dcterms:created>
  <dcterms:modified xsi:type="dcterms:W3CDTF">2022-12-19T14:58:32Z</dcterms:modified>
</cp:coreProperties>
</file>