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ЕССА-СЛУЖБА\ДОКУМЕНТЫ ОТДЕЛОВ\ЖКХ, благоустройство\МПА-2021\Пост. Адм. от 27.12.2021 № 1032-12\"/>
    </mc:Choice>
  </mc:AlternateContent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definedNames>
    <definedName name="_xlnm.Print_Area" localSheetId="0">Лист1!$A$1:$BF$62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13" i="1" l="1"/>
  <c r="BF13" i="1"/>
  <c r="BB13" i="1"/>
  <c r="AH13" i="1"/>
  <c r="AG13" i="1"/>
  <c r="AE13" i="1"/>
  <c r="AD13" i="1"/>
  <c r="Y13" i="1"/>
  <c r="X13" i="1"/>
  <c r="V13" i="1"/>
  <c r="U13" i="1"/>
  <c r="S13" i="1"/>
  <c r="R13" i="1"/>
  <c r="N57" i="1" l="1"/>
  <c r="N56" i="1"/>
  <c r="N33" i="1"/>
  <c r="I33" i="1"/>
  <c r="N28" i="1"/>
  <c r="I28" i="1"/>
  <c r="N27" i="1"/>
  <c r="I27" i="1"/>
  <c r="N26" i="1"/>
  <c r="I26" i="1"/>
  <c r="N25" i="1"/>
  <c r="I25" i="1"/>
  <c r="N24" i="1"/>
  <c r="I24" i="1"/>
  <c r="N23" i="1"/>
  <c r="I23" i="1"/>
  <c r="N22" i="1"/>
  <c r="I22" i="1"/>
  <c r="N21" i="1"/>
  <c r="I21" i="1"/>
  <c r="AY10" i="1" l="1"/>
  <c r="BD13" i="1" l="1"/>
  <c r="BC13" i="1"/>
  <c r="AW13" i="1" l="1"/>
  <c r="AN13" i="1"/>
  <c r="AZ10" i="1"/>
  <c r="BA10" i="1"/>
  <c r="AM13" i="1" l="1"/>
  <c r="AK13" i="1"/>
</calcChain>
</file>

<file path=xl/sharedStrings.xml><?xml version="1.0" encoding="utf-8"?>
<sst xmlns="http://schemas.openxmlformats.org/spreadsheetml/2006/main" count="610" uniqueCount="257">
  <si>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</si>
  <si>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</si>
  <si>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</si>
  <si>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</si>
  <si>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</si>
  <si>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</si>
  <si>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</si>
  <si>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</si>
  <si>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</si>
  <si>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</si>
  <si>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</si>
  <si>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</si>
  <si>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</si>
  <si>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</si>
  <si>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</si>
  <si>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</si>
  <si>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</si>
  <si>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</si>
  <si>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</si>
  <si>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</si>
  <si>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</si>
  <si>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</si>
  <si>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</si>
  <si>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</si>
  <si>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</si>
  <si>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</si>
  <si>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</si>
  <si>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</si>
  <si>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</si>
  <si>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</si>
  <si>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</si>
  <si>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</si>
  <si>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</si>
  <si>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</si>
  <si>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</si>
  <si>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</si>
  <si>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</si>
  <si>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</si>
  <si>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</si>
  <si>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</si>
  <si>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</si>
  <si>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</si>
  <si>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</si>
  <si>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</si>
  <si>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</si>
  <si>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>Устройство колясочной зоны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</si>
  <si>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2018 г.
</t>
  </si>
  <si>
    <t>Итого КПР 2018:</t>
  </si>
  <si>
    <t>г. Электросталь, пр-кт. Ленина, д.04 к.1</t>
  </si>
  <si>
    <t>г. Электросталь, пр-кт. Ленина, д.04 к.2</t>
  </si>
  <si>
    <t>г. Электросталь, пр-кт. Ленина, д.18</t>
  </si>
  <si>
    <t>г. Электросталь, пр-кт. Ленина, д.20</t>
  </si>
  <si>
    <t>г. Электросталь, пр-кт. Ленина, д.22</t>
  </si>
  <si>
    <t>г. Электросталь, пр-кт. Ленина, д.22А</t>
  </si>
  <si>
    <t>г. Электросталь, пр-кт. Ленина, д.36</t>
  </si>
  <si>
    <t>г. Электросталь, пр-кт. Ленина, д.38/7</t>
  </si>
  <si>
    <t>г. Электросталь, пр-кт. Ленина, д.39</t>
  </si>
  <si>
    <t>г. Электросталь, пр-кт. Ленина, д.40/8</t>
  </si>
  <si>
    <t>г. Электросталь, пр-кт. Ленина, д.42</t>
  </si>
  <si>
    <t>г. Электросталь, пр-кт. Ленина, д.43</t>
  </si>
  <si>
    <t>г. Электросталь, пр-кт. Ленина, д.44/14</t>
  </si>
  <si>
    <t>г. Электросталь, пр-кт. Ленина, д.45</t>
  </si>
  <si>
    <t>г. Электросталь, пр-кт. Ленина, д.47/12</t>
  </si>
  <si>
    <t>г. Электросталь, проезд. Расковой, д.18</t>
  </si>
  <si>
    <t>г. Электросталь, проезд. Расковой, д.22</t>
  </si>
  <si>
    <t>г. Электросталь, проезд. Расковой, д.32</t>
  </si>
  <si>
    <t>г. Электросталь, проезд. Расковой, д.34</t>
  </si>
  <si>
    <t>г. Электросталь, ул. Николаева, д.10</t>
  </si>
  <si>
    <t>г. Электросталь, ул. Николаева, д.12</t>
  </si>
  <si>
    <t>г. Электросталь, ул. Николаева, д.14</t>
  </si>
  <si>
    <t>г. Электросталь, ул. Николаева, д.16</t>
  </si>
  <si>
    <t>г. Электросталь, ул. Николаева, д.18</t>
  </si>
  <si>
    <t>г. Электросталь, ул. Николаева, д.20</t>
  </si>
  <si>
    <t>г. Электросталь, ул. Николаева, д.22</t>
  </si>
  <si>
    <t>г. Электросталь, ул. Николаева, д.4</t>
  </si>
  <si>
    <t>г. Электросталь, ул. Николаева, д.6</t>
  </si>
  <si>
    <t>г. Электросталь, ул. Николаева, д.8</t>
  </si>
  <si>
    <t>г. Электросталь, ул. Парковая, д.15</t>
  </si>
  <si>
    <t>г. Электросталь, ул. Парковая, д.21</t>
  </si>
  <si>
    <t>г. Электросталь, ул. Пушкина, д.16</t>
  </si>
  <si>
    <t>г. Электросталь, ул. Расковой, д.13</t>
  </si>
  <si>
    <t>г. Электросталь, ул. Расковой, д.19</t>
  </si>
  <si>
    <t>г. Электросталь, ул. Советская, д.6/2</t>
  </si>
  <si>
    <t>г. Электросталь, ул. Чернышевского, д.20</t>
  </si>
  <si>
    <t>г. Электросталь, ул. Чернышевского, д.21</t>
  </si>
  <si>
    <t>г. Электросталь, ул. Чернышевского, д.23</t>
  </si>
  <si>
    <t>г. Электросталь, ул. Чернышевского, д.25</t>
  </si>
  <si>
    <t>г. Электросталь, ул. Юбилейная, д.7</t>
  </si>
  <si>
    <t>г. Электросталь, ул. Юбилейная, д.9</t>
  </si>
  <si>
    <t>г. Электросталь, ш. Ногинское, д.10</t>
  </si>
  <si>
    <t>г. Электросталь, ш. Фрязевское, д.100</t>
  </si>
  <si>
    <t>г. Электросталь, ш. Фрязевское, д.118</t>
  </si>
  <si>
    <t>4 022 759,96</t>
  </si>
  <si>
    <t>9 029 781,33</t>
  </si>
  <si>
    <t>7 577 545,88</t>
  </si>
  <si>
    <t>9 041 271,35</t>
  </si>
  <si>
    <t>12 958 212,00</t>
  </si>
  <si>
    <t>15 082 427,52</t>
  </si>
  <si>
    <t>16 641 850,06</t>
  </si>
  <si>
    <t>28 805 511,09</t>
  </si>
  <si>
    <t>16 129 525,79</t>
  </si>
  <si>
    <t>23 330 475,88</t>
  </si>
  <si>
    <t>9 783 925,51</t>
  </si>
  <si>
    <t>20 467 413,11</t>
  </si>
  <si>
    <t>9 430 311,92</t>
  </si>
  <si>
    <t>21 605 315,05</t>
  </si>
  <si>
    <t>2 877 719,15</t>
  </si>
  <si>
    <t>2 602 963,66</t>
  </si>
  <si>
    <t>3 039 394,48</t>
  </si>
  <si>
    <t>3 285 653,22</t>
  </si>
  <si>
    <t>4 283 336,21</t>
  </si>
  <si>
    <t>2 320 082,78</t>
  </si>
  <si>
    <t>2 327 960,81</t>
  </si>
  <si>
    <t>5 582 011,67</t>
  </si>
  <si>
    <t>4 202 951,24</t>
  </si>
  <si>
    <t>5 849 798,68</t>
  </si>
  <si>
    <t>6 297 441,77</t>
  </si>
  <si>
    <t>4 831 828,09</t>
  </si>
  <si>
    <t>4 479 214,11</t>
  </si>
  <si>
    <t>5 993 812,66</t>
  </si>
  <si>
    <t>3 227 510,47</t>
  </si>
  <si>
    <t>4 591 242,13</t>
  </si>
  <si>
    <t>12 609 379,58</t>
  </si>
  <si>
    <t>4 067 993,06</t>
  </si>
  <si>
    <t>5 167 896,08</t>
  </si>
  <si>
    <t>11 832 881,34</t>
  </si>
  <si>
    <t>7 405 566,96</t>
  </si>
  <si>
    <t>6 571 870,46</t>
  </si>
  <si>
    <t>4 410 535,95</t>
  </si>
  <si>
    <t>4 044 097,63</t>
  </si>
  <si>
    <t>4 727 588,25</t>
  </si>
  <si>
    <t>12 710 696,99</t>
  </si>
  <si>
    <t>601 069,57</t>
  </si>
  <si>
    <t>771 164,83</t>
  </si>
  <si>
    <t>кирпич</t>
  </si>
  <si>
    <t>шлакоблок</t>
  </si>
  <si>
    <t>0,00</t>
  </si>
  <si>
    <t>1 590 129,48</t>
  </si>
  <si>
    <t>1 718 623,61</t>
  </si>
  <si>
    <t>2 202 606,60</t>
  </si>
  <si>
    <t>345 503,03</t>
  </si>
  <si>
    <t>371 314,60</t>
  </si>
  <si>
    <t>281 694,36</t>
  </si>
  <si>
    <t>850 367,07</t>
  </si>
  <si>
    <t>779 532,07</t>
  </si>
  <si>
    <t>318 256,93</t>
  </si>
  <si>
    <t>318 468,47</t>
  </si>
  <si>
    <t>573 682,52</t>
  </si>
  <si>
    <t>1 423 176,07</t>
  </si>
  <si>
    <t>1 339 535,91</t>
  </si>
  <si>
    <t>1 357 151,75</t>
  </si>
  <si>
    <t>598 123,05</t>
  </si>
  <si>
    <t>591 557,51</t>
  </si>
  <si>
    <t>777 472,29</t>
  </si>
  <si>
    <t>962 916,69</t>
  </si>
  <si>
    <t>1 354 421,27</t>
  </si>
  <si>
    <t>2 205 696,26</t>
  </si>
  <si>
    <t>545 984,97</t>
  </si>
  <si>
    <t>562 720,65</t>
  </si>
  <si>
    <t>3 179 375,40</t>
  </si>
  <si>
    <t>1 747 991,13</t>
  </si>
  <si>
    <t>1 694 745,25</t>
  </si>
  <si>
    <t>914 692,66</t>
  </si>
  <si>
    <t>894 184,67</t>
  </si>
  <si>
    <t>550 732,60</t>
  </si>
  <si>
    <t>706 583,12</t>
  </si>
  <si>
    <t>3 704 198,86</t>
  </si>
  <si>
    <t>4 353 212,02</t>
  </si>
  <si>
    <t>11 704 140,88</t>
  </si>
  <si>
    <t>6 348 231,75</t>
  </si>
  <si>
    <t>6 622 393,07</t>
  </si>
  <si>
    <t>6 244 914,28</t>
  </si>
  <si>
    <t>9 226 672,55</t>
  </si>
  <si>
    <t>2 838 728,39</t>
  </si>
  <si>
    <t>3 019 367,50</t>
  </si>
  <si>
    <t>3 049 536,27</t>
  </si>
  <si>
    <t>3 022 106,72</t>
  </si>
  <si>
    <t>3 509 936,90</t>
  </si>
  <si>
    <t>1 521 562,00</t>
  </si>
  <si>
    <t>3 366 750,40</t>
  </si>
  <si>
    <t>1 387 539,44</t>
  </si>
  <si>
    <t>3 405 796,74</t>
  </si>
  <si>
    <t>990 611,70</t>
  </si>
  <si>
    <t>1 008 391,91</t>
  </si>
  <si>
    <t>1 540 043,15</t>
  </si>
  <si>
    <t>710 330,03</t>
  </si>
  <si>
    <t>1 033 792,21</t>
  </si>
  <si>
    <t>1 041 920,31</t>
  </si>
  <si>
    <t>3 075 275,03</t>
  </si>
  <si>
    <t>1 291 707,42</t>
  </si>
  <si>
    <t>2 166 892,36</t>
  </si>
  <si>
    <t>2 644 998,72</t>
  </si>
  <si>
    <t>2 352 067,78</t>
  </si>
  <si>
    <t>1 577 094,40</t>
  </si>
  <si>
    <t>1 205 244,24</t>
  </si>
  <si>
    <t>1 683 531,88</t>
  </si>
  <si>
    <t>9 347 702,67</t>
  </si>
  <si>
    <t>1 689 881,96</t>
  </si>
  <si>
    <t>3 921 806,32</t>
  </si>
  <si>
    <t>3 282 978,39</t>
  </si>
  <si>
    <t>2 662 240,73</t>
  </si>
  <si>
    <t>2 248 222,94</t>
  </si>
  <si>
    <t>1 987 126,43</t>
  </si>
  <si>
    <t>11 045 384,01</t>
  </si>
  <si>
    <t>12 300 497,61</t>
  </si>
  <si>
    <t>23 370 570,78</t>
  </si>
  <si>
    <t>11 826 256,80</t>
  </si>
  <si>
    <t>17 967 139,12</t>
  </si>
  <si>
    <t>7 485 538,92</t>
  </si>
  <si>
    <t>15 474 987,46</t>
  </si>
  <si>
    <t>7 293 947,49</t>
  </si>
  <si>
    <t>16 483 878,79</t>
  </si>
  <si>
    <t>1 121 188,82</t>
  </si>
  <si>
    <t>825 265,91</t>
  </si>
  <si>
    <t>785 704,10</t>
  </si>
  <si>
    <t>1 003 898,66</t>
  </si>
  <si>
    <t>3 145 093,38</t>
  </si>
  <si>
    <t>777 584,12</t>
  </si>
  <si>
    <t>776 457,18</t>
  </si>
  <si>
    <t>1 472 872,37</t>
  </si>
  <si>
    <t>1 152 417,21</t>
  </si>
  <si>
    <t>1 877 307,58</t>
  </si>
  <si>
    <t>1 793 850,41</t>
  </si>
  <si>
    <t>1 484 336,85</t>
  </si>
  <si>
    <t>1 166 244,45</t>
  </si>
  <si>
    <t>795 615,05</t>
  </si>
  <si>
    <t>1 178 518,66</t>
  </si>
  <si>
    <t>1 498 865,46</t>
  </si>
  <si>
    <t>1 102 566,84</t>
  </si>
  <si>
    <t>3 759 347,71</t>
  </si>
  <si>
    <t>1 767 924,50</t>
  </si>
  <si>
    <t>1 678 208,57</t>
  </si>
  <si>
    <t>885 403,85</t>
  </si>
  <si>
    <t>836 414,58</t>
  </si>
  <si>
    <t>336 882,03</t>
  </si>
  <si>
    <t>322 160,31</t>
  </si>
  <si>
    <t>445 945,44</t>
  </si>
  <si>
    <t>185 886,25</t>
  </si>
  <si>
    <t>185 002,95</t>
  </si>
  <si>
    <t>182 205,82</t>
  </si>
  <si>
    <t>456 596,15</t>
  </si>
  <si>
    <t>Панельный</t>
  </si>
  <si>
    <t>1988</t>
  </si>
  <si>
    <t>9</t>
  </si>
  <si>
    <t>1</t>
  </si>
  <si>
    <t>1952</t>
  </si>
  <si>
    <t>Кирпич</t>
  </si>
  <si>
    <t>4</t>
  </si>
  <si>
    <t>3</t>
  </si>
  <si>
    <t>Шлакоблок</t>
  </si>
  <si>
    <t>2</t>
  </si>
  <si>
    <t>1951</t>
  </si>
  <si>
    <t>Блочный</t>
  </si>
  <si>
    <t>1953</t>
  </si>
  <si>
    <t>1950</t>
  </si>
  <si>
    <t>панели</t>
  </si>
  <si>
    <t xml:space="preserve">Приложение № 2                                                                                                                                                                                                                                                     
УТВЕРЖДЕН  постановлением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городского округа Электросталь Московской области                                                                                                                      от 27.12.2021 № 1032/12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</si>
</sst>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#,##0.0###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</cellStyleXfs>
  <cellXfs count="186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4" borderId="0" xfId="0" applyFont="1" applyFill="1"/>
    <xf numFmtId="0" fontId="6" fillId="4" borderId="0" xfId="0" applyFont="1" applyFill="1"/>
    <xf numFmtId="0" fontId="13" fillId="0" borderId="0" xfId="6" applyFont="1"/>
    <xf numFmtId="49" fontId="13" fillId="0" borderId="0" xfId="6" applyNumberFormat="1" applyFont="1" applyFill="1" applyBorder="1" applyAlignment="1"/>
    <xf numFmtId="0" fontId="12" fillId="0" borderId="2" xfId="0" applyFont="1" applyBorder="1" applyAlignment="1">
      <alignment horizontal="center" vertical="center" wrapText="1"/>
    </xf>
    <xf numFmtId="0" fontId="14" fillId="0" borderId="0" xfId="6" applyFont="1" applyFill="1" applyBorder="1" applyAlignment="1" applyProtection="1">
      <alignment horizontal="center" vertical="top" wrapText="1"/>
    </xf>
    <xf numFmtId="0" fontId="13" fillId="0" borderId="0" xfId="0" applyFont="1"/>
    <xf numFmtId="0" fontId="11" fillId="0" borderId="0" xfId="0" applyFont="1" applyAlignment="1"/>
    <xf numFmtId="0" fontId="12" fillId="0" borderId="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3" borderId="4" xfId="8" applyFont="1" applyFill="1" applyBorder="1" applyAlignment="1" applyProtection="1">
      <alignment horizontal="center" vertical="center" wrapText="1" shrinkToFit="1"/>
    </xf>
    <xf numFmtId="0" fontId="13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" fontId="14" fillId="0" borderId="12" xfId="0" applyNumberFormat="1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6" applyFont="1" applyAlignment="1">
      <alignment horizontal="center"/>
    </xf>
    <xf numFmtId="0" fontId="13" fillId="4" borderId="0" xfId="6" applyFont="1" applyFill="1"/>
    <xf numFmtId="0" fontId="12" fillId="0" borderId="0" xfId="0" applyFont="1"/>
    <xf numFmtId="14" fontId="12" fillId="0" borderId="0" xfId="0" applyNumberFormat="1" applyFont="1"/>
    <xf numFmtId="0" fontId="15" fillId="0" borderId="0" xfId="6" applyFont="1" applyFill="1" applyBorder="1" applyAlignment="1">
      <alignment vertical="center" wrapText="1"/>
    </xf>
    <xf numFmtId="0" fontId="15" fillId="0" borderId="0" xfId="6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vertical="center" wrapText="1"/>
    </xf>
    <xf numFmtId="0" fontId="15" fillId="0" borderId="1" xfId="6" applyFont="1" applyFill="1" applyBorder="1" applyAlignment="1">
      <alignment vertical="center" wrapText="1"/>
    </xf>
    <xf numFmtId="0" fontId="12" fillId="0" borderId="0" xfId="0" applyFont="1" applyAlignment="1"/>
    <xf numFmtId="14" fontId="12" fillId="0" borderId="0" xfId="0" applyNumberFormat="1" applyFont="1" applyAlignment="1"/>
    <xf numFmtId="1" fontId="14" fillId="0" borderId="2" xfId="0" applyNumberFormat="1" applyFont="1" applyFill="1" applyBorder="1" applyAlignment="1" applyProtection="1">
      <alignment horizontal="center" vertical="center" textRotation="90" wrapText="1"/>
    </xf>
    <xf numFmtId="4" fontId="14" fillId="2" borderId="2" xfId="0" applyNumberFormat="1" applyFont="1" applyFill="1" applyBorder="1" applyAlignment="1" applyProtection="1">
      <alignment horizontal="center" vertical="center" textRotation="90" wrapText="1"/>
    </xf>
    <xf numFmtId="3" fontId="14" fillId="0" borderId="2" xfId="0" applyNumberFormat="1" applyFont="1" applyFill="1" applyBorder="1" applyAlignment="1" applyProtection="1">
      <alignment horizontal="center" vertical="center" textRotation="90" wrapText="1"/>
    </xf>
    <xf numFmtId="0" fontId="14" fillId="0" borderId="2" xfId="0" applyFont="1" applyFill="1" applyBorder="1" applyAlignment="1" applyProtection="1">
      <alignment horizontal="center" vertical="center" textRotation="90"/>
    </xf>
    <xf numFmtId="1" fontId="14" fillId="0" borderId="2" xfId="0" applyNumberFormat="1" applyFont="1" applyFill="1" applyBorder="1" applyAlignment="1" applyProtection="1">
      <alignment horizontal="center" vertical="center" textRotation="90"/>
    </xf>
    <xf numFmtId="1" fontId="14" fillId="0" borderId="2" xfId="0" applyNumberFormat="1" applyFont="1" applyFill="1" applyBorder="1" applyAlignment="1" applyProtection="1">
      <alignment horizontal="center" vertical="center"/>
    </xf>
    <xf numFmtId="4" fontId="14" fillId="0" borderId="2" xfId="0" applyNumberFormat="1" applyFont="1" applyFill="1" applyBorder="1" applyAlignment="1" applyProtection="1">
      <alignment horizontal="center" vertical="center" wrapText="1"/>
    </xf>
    <xf numFmtId="1" fontId="14" fillId="0" borderId="2" xfId="0" applyNumberFormat="1" applyFont="1" applyFill="1" applyBorder="1" applyAlignment="1" applyProtection="1">
      <alignment horizontal="center" vertical="center" wrapText="1"/>
    </xf>
    <xf numFmtId="2" fontId="13" fillId="4" borderId="2" xfId="0" applyNumberFormat="1" applyFont="1" applyFill="1" applyBorder="1" applyAlignment="1"/>
    <xf numFmtId="1" fontId="14" fillId="4" borderId="2" xfId="6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14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6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3" fillId="4" borderId="2" xfId="0" applyNumberFormat="1" applyFont="1" applyFill="1" applyBorder="1" applyAlignment="1">
      <alignment horizontal="center" vertical="center" wrapText="1"/>
    </xf>
    <xf numFmtId="0" fontId="14" fillId="4" borderId="2" xfId="6" applyNumberFormat="1" applyFont="1" applyFill="1" applyBorder="1" applyAlignment="1" applyProtection="1">
      <alignment horizontal="center" vertical="center" wrapText="1"/>
    </xf>
    <xf numFmtId="0" fontId="14" fillId="0" borderId="2" xfId="6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Alignment="1">
      <alignment horizontal="center" vertical="center" wrapText="1"/>
    </xf>
    <xf numFmtId="0" fontId="12" fillId="0" borderId="12" xfId="0" applyFont="1" applyBorder="1" applyAlignment="1">
      <alignment vertical="top"/>
    </xf>
    <xf numFmtId="0" fontId="12" fillId="0" borderId="12" xfId="0" applyFont="1" applyBorder="1" applyAlignment="1"/>
    <xf numFmtId="0" fontId="12" fillId="0" borderId="12" xfId="0" applyFont="1" applyBorder="1" applyAlignment="1">
      <alignment horizontal="center"/>
    </xf>
    <xf numFmtId="0" fontId="12" fillId="4" borderId="12" xfId="0" applyFont="1" applyFill="1" applyBorder="1" applyAlignment="1"/>
    <xf numFmtId="4" fontId="16" fillId="0" borderId="12" xfId="0" applyNumberFormat="1" applyFont="1" applyFill="1" applyBorder="1" applyAlignment="1" applyProtection="1">
      <alignment horizontal="center" vertical="center" wrapText="1"/>
    </xf>
    <xf numFmtId="14" fontId="16" fillId="0" borderId="12" xfId="0" applyNumberFormat="1" applyFont="1" applyFill="1" applyBorder="1" applyAlignment="1" applyProtection="1">
      <alignment horizontal="center" vertical="center" wrapText="1"/>
    </xf>
    <xf numFmtId="0" fontId="12" fillId="0" borderId="12" xfId="0" applyFont="1" applyBorder="1"/>
    <xf numFmtId="2" fontId="14" fillId="4" borderId="12" xfId="6" applyNumberFormat="1" applyFont="1" applyFill="1" applyBorder="1" applyAlignment="1" applyProtection="1">
      <alignment horizontal="center" vertical="top"/>
    </xf>
    <xf numFmtId="2" fontId="16" fillId="4" borderId="12" xfId="6" applyNumberFormat="1" applyFont="1" applyFill="1" applyBorder="1" applyAlignment="1" applyProtection="1">
      <alignment horizontal="left" vertical="center"/>
    </xf>
    <xf numFmtId="2" fontId="14" fillId="4" borderId="12" xfId="6" applyNumberFormat="1" applyFont="1" applyFill="1" applyBorder="1" applyAlignment="1" applyProtection="1">
      <alignment horizontal="center" vertical="center"/>
    </xf>
    <xf numFmtId="0" fontId="12" fillId="4" borderId="12" xfId="0" applyFont="1" applyFill="1" applyBorder="1" applyAlignment="1">
      <alignment vertical="center"/>
    </xf>
    <xf numFmtId="0" fontId="12" fillId="4" borderId="12" xfId="0" applyFont="1" applyFill="1" applyBorder="1" applyAlignment="1">
      <alignment horizontal="center" vertical="center"/>
    </xf>
    <xf numFmtId="4" fontId="16" fillId="4" borderId="12" xfId="0" applyNumberFormat="1" applyFont="1" applyFill="1" applyBorder="1" applyAlignment="1" applyProtection="1">
      <alignment horizontal="center" vertical="center" wrapText="1"/>
    </xf>
    <xf numFmtId="14" fontId="16" fillId="4" borderId="12" xfId="0" applyNumberFormat="1" applyFont="1" applyFill="1" applyBorder="1" applyAlignment="1" applyProtection="1">
      <alignment horizontal="center" vertical="center" wrapText="1"/>
    </xf>
    <xf numFmtId="2" fontId="16" fillId="4" borderId="12" xfId="0" applyNumberFormat="1" applyFont="1" applyFill="1" applyBorder="1" applyAlignment="1" applyProtection="1">
      <alignment horizontal="center" vertical="center" wrapText="1"/>
    </xf>
    <xf numFmtId="4" fontId="17" fillId="4" borderId="12" xfId="0" applyNumberFormat="1" applyFont="1" applyFill="1" applyBorder="1" applyAlignment="1">
      <alignment horizontal="right" vertical="center"/>
    </xf>
    <xf numFmtId="4" fontId="16" fillId="4" borderId="12" xfId="6" applyNumberFormat="1" applyFont="1" applyFill="1" applyBorder="1" applyAlignment="1" applyProtection="1">
      <alignment horizontal="center" vertical="center" wrapText="1"/>
    </xf>
    <xf numFmtId="0" fontId="12" fillId="4" borderId="0" xfId="0" applyFont="1" applyFill="1"/>
    <xf numFmtId="0" fontId="14" fillId="0" borderId="12" xfId="6" applyNumberFormat="1" applyFont="1" applyFill="1" applyBorder="1" applyAlignment="1" applyProtection="1">
      <alignment horizontal="center" vertical="center"/>
    </xf>
    <xf numFmtId="2" fontId="14" fillId="4" borderId="12" xfId="6" applyNumberFormat="1" applyFont="1" applyFill="1" applyBorder="1" applyAlignment="1" applyProtection="1">
      <alignment horizontal="left" vertical="center" wrapText="1"/>
    </xf>
    <xf numFmtId="0" fontId="12" fillId="4" borderId="12" xfId="0" applyFont="1" applyFill="1" applyBorder="1" applyAlignment="1">
      <alignment horizontal="center" vertical="center" wrapText="1"/>
    </xf>
    <xf numFmtId="4" fontId="12" fillId="4" borderId="12" xfId="0" applyNumberFormat="1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vertical="center" wrapText="1"/>
    </xf>
    <xf numFmtId="4" fontId="12" fillId="3" borderId="12" xfId="0" applyNumberFormat="1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165" fontId="12" fillId="3" borderId="12" xfId="0" applyNumberFormat="1" applyFont="1" applyFill="1" applyBorder="1" applyAlignment="1" applyProtection="1">
      <alignment horizontal="center" vertical="center" wrapText="1"/>
    </xf>
    <xf numFmtId="166" fontId="12" fillId="3" borderId="12" xfId="0" applyNumberFormat="1" applyFont="1" applyFill="1" applyBorder="1" applyAlignment="1" applyProtection="1">
      <alignment horizontal="center" vertical="center" wrapText="1"/>
    </xf>
    <xf numFmtId="4" fontId="14" fillId="0" borderId="12" xfId="0" applyNumberFormat="1" applyFont="1" applyFill="1" applyBorder="1" applyAlignment="1" applyProtection="1">
      <alignment horizontal="center" vertical="center" wrapText="1"/>
    </xf>
    <xf numFmtId="14" fontId="14" fillId="0" borderId="12" xfId="0" applyNumberFormat="1" applyFont="1" applyFill="1" applyBorder="1" applyAlignment="1" applyProtection="1">
      <alignment horizontal="center" vertical="center" wrapText="1"/>
    </xf>
    <xf numFmtId="2" fontId="14" fillId="0" borderId="12" xfId="0" applyNumberFormat="1" applyFont="1" applyFill="1" applyBorder="1" applyAlignment="1" applyProtection="1">
      <alignment horizontal="center" vertical="center" wrapText="1"/>
    </xf>
    <xf numFmtId="4" fontId="12" fillId="4" borderId="12" xfId="0" applyNumberFormat="1" applyFont="1" applyFill="1" applyBorder="1" applyAlignment="1">
      <alignment horizontal="right" vertical="center" wrapText="1"/>
    </xf>
    <xf numFmtId="4" fontId="14" fillId="4" borderId="12" xfId="0" applyNumberFormat="1" applyFont="1" applyFill="1" applyBorder="1" applyAlignment="1" applyProtection="1">
      <alignment horizontal="center" vertical="center" wrapText="1"/>
    </xf>
    <xf numFmtId="14" fontId="14" fillId="4" borderId="12" xfId="0" applyNumberFormat="1" applyFont="1" applyFill="1" applyBorder="1" applyAlignment="1" applyProtection="1">
      <alignment horizontal="center" vertical="center" wrapText="1"/>
    </xf>
    <xf numFmtId="0" fontId="14" fillId="5" borderId="12" xfId="0" applyFont="1" applyFill="1" applyBorder="1" applyAlignment="1" applyProtection="1">
      <alignment horizontal="left" vertical="center" wrapText="1"/>
    </xf>
    <xf numFmtId="4" fontId="14" fillId="0" borderId="12" xfId="2" applyNumberFormat="1" applyFont="1" applyFill="1" applyBorder="1" applyAlignment="1">
      <alignment horizontal="center" vertical="center" wrapText="1"/>
    </xf>
    <xf numFmtId="14" fontId="13" fillId="0" borderId="12" xfId="2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4" fontId="14" fillId="0" borderId="12" xfId="2" applyNumberFormat="1" applyFont="1" applyFill="1" applyBorder="1" applyAlignment="1">
      <alignment horizontal="center" vertical="center" wrapText="1"/>
    </xf>
    <xf numFmtId="0" fontId="12" fillId="5" borderId="12" xfId="0" applyFont="1" applyFill="1" applyBorder="1" applyAlignment="1" applyProtection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4" fillId="3" borderId="12" xfId="8" applyFont="1" applyFill="1" applyBorder="1" applyAlignment="1" applyProtection="1">
      <alignment horizontal="center" vertical="center" wrapText="1" shrinkToFit="1"/>
    </xf>
    <xf numFmtId="0" fontId="14" fillId="0" borderId="12" xfId="0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4" fontId="13" fillId="4" borderId="12" xfId="2" applyNumberFormat="1" applyFont="1" applyFill="1" applyBorder="1" applyAlignment="1">
      <alignment horizontal="center" vertical="center" wrapText="1"/>
    </xf>
    <xf numFmtId="1" fontId="13" fillId="4" borderId="12" xfId="2" applyNumberFormat="1" applyFont="1" applyFill="1" applyBorder="1" applyAlignment="1">
      <alignment horizontal="center" vertical="center" wrapText="1"/>
    </xf>
    <xf numFmtId="0" fontId="14" fillId="3" borderId="12" xfId="8" applyNumberFormat="1" applyFont="1" applyFill="1" applyBorder="1" applyAlignment="1" applyProtection="1">
      <alignment horizontal="center" vertical="center" wrapText="1" shrinkToFit="1"/>
    </xf>
    <xf numFmtId="3" fontId="14" fillId="3" borderId="12" xfId="8" applyNumberFormat="1" applyFont="1" applyFill="1" applyBorder="1" applyAlignment="1" applyProtection="1">
      <alignment horizontal="center" vertical="center" wrapText="1" shrinkToFit="1"/>
    </xf>
    <xf numFmtId="4" fontId="14" fillId="3" borderId="12" xfId="8" applyNumberFormat="1" applyFont="1" applyFill="1" applyBorder="1" applyAlignment="1" applyProtection="1">
      <alignment horizontal="center" vertical="center" wrapText="1" shrinkToFit="1"/>
    </xf>
    <xf numFmtId="3" fontId="14" fillId="5" borderId="12" xfId="8" applyNumberFormat="1" applyFont="1" applyFill="1" applyBorder="1" applyAlignment="1" applyProtection="1">
      <alignment horizontal="center" vertical="center" wrapText="1" shrinkToFit="1"/>
    </xf>
    <xf numFmtId="4" fontId="12" fillId="4" borderId="12" xfId="0" applyNumberFormat="1" applyFont="1" applyFill="1" applyBorder="1" applyAlignment="1">
      <alignment horizontal="center" vertical="center"/>
    </xf>
    <xf numFmtId="4" fontId="14" fillId="5" borderId="12" xfId="8" applyNumberFormat="1" applyFont="1" applyFill="1" applyBorder="1" applyAlignment="1" applyProtection="1">
      <alignment horizontal="center" vertical="center" wrapText="1" shrinkToFit="1"/>
    </xf>
    <xf numFmtId="4" fontId="14" fillId="0" borderId="12" xfId="6" applyNumberFormat="1" applyFont="1" applyFill="1" applyBorder="1" applyAlignment="1" applyProtection="1">
      <alignment horizontal="center" vertical="center" wrapText="1"/>
    </xf>
    <xf numFmtId="14" fontId="14" fillId="0" borderId="12" xfId="6" applyNumberFormat="1" applyFont="1" applyFill="1" applyBorder="1" applyAlignment="1" applyProtection="1">
      <alignment horizontal="center" vertical="center" wrapText="1"/>
    </xf>
    <xf numFmtId="4" fontId="14" fillId="4" borderId="12" xfId="6" applyNumberFormat="1" applyFont="1" applyFill="1" applyBorder="1" applyAlignment="1" applyProtection="1">
      <alignment horizontal="center" vertical="center" wrapText="1"/>
    </xf>
    <xf numFmtId="1" fontId="14" fillId="4" borderId="12" xfId="6" applyNumberFormat="1" applyFont="1" applyFill="1" applyBorder="1" applyAlignment="1" applyProtection="1">
      <alignment horizontal="center" vertical="center" wrapText="1"/>
    </xf>
    <xf numFmtId="14" fontId="13" fillId="4" borderId="12" xfId="2" applyNumberFormat="1" applyFont="1" applyFill="1" applyBorder="1" applyAlignment="1">
      <alignment horizontal="center" vertical="center" wrapText="1"/>
    </xf>
    <xf numFmtId="14" fontId="12" fillId="4" borderId="12" xfId="0" applyNumberFormat="1" applyFont="1" applyFill="1" applyBorder="1" applyAlignment="1">
      <alignment horizontal="center" vertical="center" wrapText="1"/>
    </xf>
    <xf numFmtId="14" fontId="14" fillId="4" borderId="12" xfId="6" applyNumberFormat="1" applyFont="1" applyFill="1" applyBorder="1" applyAlignment="1" applyProtection="1">
      <alignment horizontal="center" vertical="center" wrapText="1"/>
    </xf>
    <xf numFmtId="0" fontId="14" fillId="5" borderId="12" xfId="8" applyNumberFormat="1" applyFont="1" applyFill="1" applyBorder="1" applyAlignment="1" applyProtection="1">
      <alignment horizontal="center" vertical="center" wrapText="1" shrinkToFit="1"/>
    </xf>
    <xf numFmtId="0" fontId="14" fillId="5" borderId="12" xfId="8" applyFont="1" applyFill="1" applyBorder="1" applyAlignment="1" applyProtection="1">
      <alignment horizontal="center" vertical="center" wrapText="1" shrinkToFit="1"/>
    </xf>
    <xf numFmtId="4" fontId="14" fillId="4" borderId="12" xfId="2" applyNumberFormat="1" applyFont="1" applyFill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165" fontId="13" fillId="3" borderId="12" xfId="0" applyNumberFormat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top" wrapText="1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4" borderId="0" xfId="0" applyFont="1" applyFill="1" applyBorder="1"/>
    <xf numFmtId="4" fontId="12" fillId="0" borderId="0" xfId="0" applyNumberFormat="1" applyFont="1" applyBorder="1"/>
    <xf numFmtId="0" fontId="12" fillId="0" borderId="0" xfId="0" applyFont="1" applyBorder="1"/>
    <xf numFmtId="14" fontId="10" fillId="0" borderId="0" xfId="0" applyNumberFormat="1" applyFont="1" applyBorder="1"/>
    <xf numFmtId="0" fontId="10" fillId="0" borderId="0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4" borderId="0" xfId="0" applyFont="1" applyFill="1"/>
    <xf numFmtId="14" fontId="10" fillId="0" borderId="0" xfId="0" applyNumberFormat="1" applyFont="1"/>
    <xf numFmtId="4" fontId="12" fillId="0" borderId="0" xfId="0" applyNumberFormat="1" applyFont="1"/>
    <xf numFmtId="4" fontId="14" fillId="0" borderId="2" xfId="0" applyNumberFormat="1" applyFont="1" applyFill="1" applyBorder="1" applyAlignment="1" applyProtection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4" fontId="14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4" fontId="14" fillId="0" borderId="8" xfId="0" applyNumberFormat="1" applyFont="1" applyFill="1" applyBorder="1" applyAlignment="1" applyProtection="1">
      <alignment horizontal="center" vertical="center" wrapText="1"/>
    </xf>
    <xf numFmtId="4" fontId="14" fillId="0" borderId="9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" fontId="14" fillId="0" borderId="2" xfId="6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/>
    <xf numFmtId="0" fontId="10" fillId="0" borderId="0" xfId="0" applyFont="1" applyAlignment="1"/>
    <xf numFmtId="0" fontId="13" fillId="0" borderId="0" xfId="0" applyFont="1" applyAlignment="1">
      <alignment wrapText="1"/>
    </xf>
    <xf numFmtId="0" fontId="10" fillId="0" borderId="0" xfId="0" applyFont="1" applyAlignment="1">
      <alignment wrapText="1"/>
    </xf>
    <xf numFmtId="2" fontId="14" fillId="0" borderId="12" xfId="6" applyNumberFormat="1" applyFont="1" applyFill="1" applyBorder="1" applyAlignment="1" applyProtection="1">
      <alignment horizontal="center" vertical="center"/>
    </xf>
    <xf numFmtId="4" fontId="14" fillId="0" borderId="5" xfId="0" applyNumberFormat="1" applyFont="1" applyFill="1" applyBorder="1" applyAlignment="1" applyProtection="1">
      <alignment horizontal="center" vertical="center" textRotation="90" wrapText="1"/>
    </xf>
    <xf numFmtId="4" fontId="14" fillId="0" borderId="4" xfId="0" applyNumberFormat="1" applyFont="1" applyFill="1" applyBorder="1" applyAlignment="1" applyProtection="1">
      <alignment horizontal="center" vertical="center" textRotation="90" wrapText="1"/>
    </xf>
    <xf numFmtId="4" fontId="14" fillId="0" borderId="6" xfId="0" applyNumberFormat="1" applyFont="1" applyFill="1" applyBorder="1" applyAlignment="1" applyProtection="1">
      <alignment horizontal="center" vertical="center" textRotation="90" wrapText="1"/>
    </xf>
    <xf numFmtId="1" fontId="14" fillId="0" borderId="5" xfId="0" applyNumberFormat="1" applyFont="1" applyFill="1" applyBorder="1" applyAlignment="1" applyProtection="1">
      <alignment horizontal="center" vertical="center" textRotation="90"/>
    </xf>
    <xf numFmtId="1" fontId="14" fillId="0" borderId="6" xfId="0" applyNumberFormat="1" applyFont="1" applyFill="1" applyBorder="1" applyAlignment="1" applyProtection="1">
      <alignment horizontal="center" vertical="center" textRotation="90"/>
    </xf>
    <xf numFmtId="1" fontId="14" fillId="0" borderId="4" xfId="0" applyNumberFormat="1" applyFont="1" applyFill="1" applyBorder="1" applyAlignment="1" applyProtection="1">
      <alignment horizontal="center" vertical="center" textRotation="90"/>
    </xf>
    <xf numFmtId="3" fontId="14" fillId="0" borderId="5" xfId="6" applyNumberFormat="1" applyFont="1" applyFill="1" applyBorder="1" applyAlignment="1" applyProtection="1">
      <alignment horizontal="center" vertical="center" wrapText="1"/>
    </xf>
    <xf numFmtId="3" fontId="14" fillId="0" borderId="6" xfId="6" applyNumberFormat="1" applyFont="1" applyFill="1" applyBorder="1" applyAlignment="1" applyProtection="1">
      <alignment horizontal="center" vertical="center" wrapText="1"/>
    </xf>
    <xf numFmtId="3" fontId="14" fillId="0" borderId="4" xfId="6" applyNumberFormat="1" applyFont="1" applyFill="1" applyBorder="1" applyAlignment="1" applyProtection="1">
      <alignment horizontal="center" vertical="center" wrapText="1"/>
    </xf>
    <xf numFmtId="4" fontId="14" fillId="0" borderId="5" xfId="6" applyNumberFormat="1" applyFont="1" applyFill="1" applyBorder="1" applyAlignment="1" applyProtection="1">
      <alignment horizontal="center" vertical="center" wrapText="1"/>
    </xf>
    <xf numFmtId="4" fontId="14" fillId="0" borderId="6" xfId="6" applyNumberFormat="1" applyFont="1" applyFill="1" applyBorder="1" applyAlignment="1" applyProtection="1">
      <alignment horizontal="center" vertical="center" wrapText="1"/>
    </xf>
    <xf numFmtId="4" fontId="14" fillId="0" borderId="4" xfId="6" applyNumberFormat="1" applyFont="1" applyFill="1" applyBorder="1" applyAlignment="1" applyProtection="1">
      <alignment horizontal="center" vertical="center" wrapText="1"/>
    </xf>
    <xf numFmtId="3" fontId="14" fillId="0" borderId="5" xfId="0" applyNumberFormat="1" applyFont="1" applyFill="1" applyBorder="1" applyAlignment="1" applyProtection="1">
      <alignment horizontal="center" vertical="center" textRotation="90" wrapText="1"/>
    </xf>
    <xf numFmtId="3" fontId="14" fillId="0" borderId="6" xfId="0" applyNumberFormat="1" applyFont="1" applyFill="1" applyBorder="1" applyAlignment="1" applyProtection="1">
      <alignment horizontal="center" vertical="center" textRotation="90" wrapText="1"/>
    </xf>
    <xf numFmtId="3" fontId="14" fillId="0" borderId="4" xfId="0" applyNumberFormat="1" applyFont="1" applyFill="1" applyBorder="1" applyAlignment="1" applyProtection="1">
      <alignment horizontal="center" vertical="center" textRotation="90" wrapText="1"/>
    </xf>
    <xf numFmtId="0" fontId="14" fillId="0" borderId="5" xfId="0" applyFont="1" applyFill="1" applyBorder="1" applyAlignment="1" applyProtection="1">
      <alignment horizontal="center" vertical="center" textRotation="90"/>
    </xf>
    <xf numFmtId="0" fontId="14" fillId="0" borderId="6" xfId="0" applyFont="1" applyFill="1" applyBorder="1" applyAlignment="1" applyProtection="1">
      <alignment horizontal="center" vertical="center" textRotation="90"/>
    </xf>
    <xf numFmtId="0" fontId="14" fillId="0" borderId="4" xfId="0" applyFont="1" applyFill="1" applyBorder="1" applyAlignment="1" applyProtection="1">
      <alignment horizontal="center" vertical="center" textRotation="90"/>
    </xf>
    <xf numFmtId="2" fontId="13" fillId="0" borderId="3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1" fontId="14" fillId="0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4" fillId="0" borderId="0" xfId="6" applyFont="1" applyFill="1" applyAlignment="1" applyProtection="1">
      <alignment horizontal="left" wrapText="1"/>
    </xf>
    <xf numFmtId="4" fontId="14" fillId="2" borderId="2" xfId="0" applyNumberFormat="1" applyFont="1" applyFill="1" applyBorder="1" applyAlignment="1" applyProtection="1">
      <alignment horizontal="center" vertical="center" wrapText="1"/>
    </xf>
    <xf numFmtId="4" fontId="14" fillId="2" borderId="2" xfId="0" applyNumberFormat="1" applyFont="1" applyFill="1" applyBorder="1" applyAlignment="1" applyProtection="1">
      <alignment horizontal="center" vertical="center" textRotation="90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1" fontId="14" fillId="0" borderId="5" xfId="0" applyNumberFormat="1" applyFont="1" applyFill="1" applyBorder="1" applyAlignment="1" applyProtection="1">
      <alignment horizontal="center" vertical="center" textRotation="90" wrapText="1" readingOrder="1"/>
    </xf>
    <xf numFmtId="1" fontId="14" fillId="0" borderId="6" xfId="0" applyNumberFormat="1" applyFont="1" applyFill="1" applyBorder="1" applyAlignment="1" applyProtection="1">
      <alignment horizontal="center" vertical="center" textRotation="90" wrapText="1" readingOrder="1"/>
    </xf>
    <xf numFmtId="1" fontId="14" fillId="0" borderId="4" xfId="0" applyNumberFormat="1" applyFont="1" applyFill="1" applyBorder="1" applyAlignment="1" applyProtection="1">
      <alignment horizontal="center" vertical="center" textRotation="90" wrapText="1" readingOrder="1"/>
    </xf>
    <xf numFmtId="2" fontId="13" fillId="4" borderId="5" xfId="0" applyNumberFormat="1" applyFont="1" applyFill="1" applyBorder="1" applyAlignment="1">
      <alignment horizontal="center" vertical="center" textRotation="90" wrapText="1"/>
    </xf>
    <xf numFmtId="2" fontId="13" fillId="4" borderId="6" xfId="0" applyNumberFormat="1" applyFont="1" applyFill="1" applyBorder="1" applyAlignment="1">
      <alignment horizontal="center" vertical="center" textRotation="90" wrapText="1"/>
    </xf>
    <xf numFmtId="2" fontId="13" fillId="4" borderId="4" xfId="0" applyNumberFormat="1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/>
  </cellXfs>
  <cellStyles count="26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16" xfId="25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3" xfId="21"/>
    <cellStyle name="Финансовый 3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7;&#1056;&#1054;&#1063;&#1053;&#1054;\1051_37%20&#1086;&#1090;%2021.10.2021\1051_37%20&#1086;&#1090;%2021.10.2021\&#1055;&#1088;&#1080;&#1083;&#1086;&#1078;&#1077;&#1085;&#1080;&#1077;%202%20&#1082;%20&#1087;&#1086;&#1089;&#1090;&#1072;&#1085;&#1086;&#1074;&#1083;&#1077;&#1085;&#1080;&#1102;%20&#1055;&#1088;&#1072;&#1074;&#1080;&#1090;&#1077;&#1083;&#1100;&#1089;&#1090;&#1074;&#1072;%20&#1052;&#1086;&#1089;&#1082;&#1086;&#1074;&#1089;&#1082;&#1086;&#1081;%20&#1086;&#1073;&#1083;&#1072;&#1089;&#1090;&#1080;%20&#1086;&#1090;%2021.10.2021%20&#8470;1051-37%20&#1074;&#1080;&#1076;&#1099;%20&#1088;&#1072;&#1073;&#1086;&#1090;%20&#1085;&#1072;%202020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Р"/>
      <sheetName val="Лист1"/>
    </sheetNames>
    <sheetDataSet>
      <sheetData sheetId="0">
        <row r="6">
          <cell r="AM6" t="str">
            <v>ед</v>
          </cell>
          <cell r="AN6" t="str">
            <v>руб.</v>
          </cell>
          <cell r="AO6" t="str">
            <v>плановая дата завершения работ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63"/>
  <sheetViews>
    <sheetView tabSelected="1" view="pageBreakPreview" topLeftCell="Z1" zoomScaleNormal="100" zoomScaleSheetLayoutView="100" workbookViewId="0">
      <selection activeCell="BB2" sqref="BB2:BF5"/>
    </sheetView>
  </sheetViews>
  <sheetFormatPr defaultRowHeight="15.75" x14ac:dyDescent="0.25"/>
  <cols>
    <col min="1" max="1" width="5.42578125" style="5" customWidth="1"/>
    <col min="2" max="2" width="29.7109375" style="5" customWidth="1"/>
    <col min="3" max="3" width="5" style="5" customWidth="1"/>
    <col min="4" max="4" width="8.28515625" style="5" customWidth="1"/>
    <col min="5" max="5" width="3.28515625" style="5" customWidth="1"/>
    <col min="6" max="7" width="3.5703125" style="5" customWidth="1"/>
    <col min="8" max="8" width="3.42578125" style="122" customWidth="1"/>
    <col min="9" max="10" width="3.42578125" style="5" customWidth="1"/>
    <col min="11" max="11" width="7.5703125" style="122" customWidth="1"/>
    <col min="12" max="12" width="7" style="122" customWidth="1"/>
    <col min="13" max="13" width="7.5703125" style="122" customWidth="1"/>
    <col min="14" max="14" width="7.42578125" style="5" customWidth="1"/>
    <col min="15" max="15" width="4.7109375" style="5" customWidth="1"/>
    <col min="16" max="16" width="6.5703125" style="123" customWidth="1"/>
    <col min="17" max="17" width="4.42578125" style="123" customWidth="1"/>
    <col min="18" max="18" width="8" style="5" customWidth="1"/>
    <col min="19" max="19" width="10.5703125" style="5" customWidth="1"/>
    <col min="20" max="20" width="8.85546875" style="5" customWidth="1"/>
    <col min="21" max="21" width="4.7109375" style="5" customWidth="1"/>
    <col min="22" max="22" width="10.85546875" style="5" customWidth="1"/>
    <col min="23" max="23" width="9" style="5" customWidth="1"/>
    <col min="24" max="24" width="7.85546875" style="5" customWidth="1"/>
    <col min="25" max="25" width="11.5703125" style="5" customWidth="1"/>
    <col min="26" max="26" width="8.5703125" style="5" customWidth="1"/>
    <col min="27" max="28" width="4.28515625" style="5" customWidth="1"/>
    <col min="29" max="29" width="6.7109375" style="5" customWidth="1"/>
    <col min="30" max="30" width="8.42578125" style="5" customWidth="1"/>
    <col min="31" max="31" width="11.5703125" style="5" customWidth="1"/>
    <col min="32" max="32" width="9" style="5" customWidth="1"/>
    <col min="33" max="33" width="5.7109375" style="5" customWidth="1"/>
    <col min="34" max="34" width="10" style="5" customWidth="1"/>
    <col min="35" max="35" width="8.7109375" style="5" customWidth="1"/>
    <col min="36" max="36" width="4.28515625" style="5" customWidth="1"/>
    <col min="37" max="37" width="4.42578125" style="5" customWidth="1"/>
    <col min="38" max="38" width="6.42578125" style="5" customWidth="1"/>
    <col min="39" max="39" width="4.28515625" style="5" customWidth="1"/>
    <col min="40" max="40" width="5" style="5" customWidth="1"/>
    <col min="41" max="41" width="6.42578125" style="5" customWidth="1"/>
    <col min="42" max="42" width="4.140625" style="5" customWidth="1"/>
    <col min="43" max="43" width="3.85546875" style="5" customWidth="1"/>
    <col min="44" max="44" width="7.28515625" style="5" customWidth="1"/>
    <col min="45" max="46" width="4.140625" style="5" customWidth="1"/>
    <col min="47" max="47" width="7.140625" style="5" customWidth="1"/>
    <col min="48" max="49" width="4.5703125" style="5" customWidth="1"/>
    <col min="50" max="50" width="8" style="124" customWidth="1"/>
    <col min="51" max="51" width="4" style="124" customWidth="1"/>
    <col min="52" max="52" width="4.85546875" style="124" customWidth="1"/>
    <col min="53" max="53" width="7.85546875" style="124" customWidth="1"/>
    <col min="54" max="54" width="11.5703125" style="24" customWidth="1"/>
    <col min="55" max="55" width="6.7109375" style="5" customWidth="1"/>
    <col min="56" max="56" width="5.28515625" style="5" customWidth="1"/>
    <col min="57" max="57" width="12.28515625" style="5" customWidth="1"/>
    <col min="58" max="58" width="12.85546875" style="5" customWidth="1"/>
    <col min="59" max="62" width="9.140625" style="5"/>
    <col min="63" max="16384" width="9.140625" style="2"/>
  </cols>
  <sheetData>
    <row r="2" spans="1:62" ht="15" customHeight="1" x14ac:dyDescent="0.25">
      <c r="A2" s="8"/>
      <c r="B2" s="8"/>
      <c r="C2" s="8"/>
      <c r="D2" s="8"/>
      <c r="E2" s="8"/>
      <c r="F2" s="8"/>
      <c r="G2" s="8"/>
      <c r="H2" s="22"/>
      <c r="I2" s="8"/>
      <c r="J2" s="8"/>
      <c r="K2" s="22"/>
      <c r="L2" s="22"/>
      <c r="M2" s="22"/>
      <c r="N2" s="8"/>
      <c r="O2" s="8"/>
      <c r="P2" s="23"/>
      <c r="Q2" s="23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5"/>
      <c r="AY2" s="25"/>
      <c r="AZ2" s="25"/>
      <c r="BA2" s="25"/>
      <c r="BB2" s="173" t="s">
        <v>256</v>
      </c>
      <c r="BC2" s="173"/>
      <c r="BD2" s="173"/>
      <c r="BE2" s="173"/>
      <c r="BF2" s="173"/>
    </row>
    <row r="3" spans="1:62" ht="15" customHeight="1" x14ac:dyDescent="0.25">
      <c r="A3" s="8"/>
      <c r="B3" s="8"/>
      <c r="C3" s="8"/>
      <c r="D3" s="8"/>
      <c r="E3" s="8"/>
      <c r="F3" s="8"/>
      <c r="G3" s="8"/>
      <c r="H3" s="22"/>
      <c r="I3" s="8"/>
      <c r="J3" s="8"/>
      <c r="K3" s="22"/>
      <c r="L3" s="22"/>
      <c r="M3" s="22"/>
      <c r="N3" s="8"/>
      <c r="O3" s="8"/>
      <c r="P3" s="23"/>
      <c r="Q3" s="23"/>
      <c r="R3" s="24"/>
      <c r="S3" s="24"/>
      <c r="T3" s="24"/>
      <c r="U3" s="24"/>
      <c r="V3" s="24"/>
      <c r="W3" s="24"/>
      <c r="X3" s="24"/>
      <c r="Y3" s="24">
        <v>4</v>
      </c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5"/>
      <c r="AY3" s="25"/>
      <c r="AZ3" s="25"/>
      <c r="BA3" s="25"/>
      <c r="BB3" s="173"/>
      <c r="BC3" s="173"/>
      <c r="BD3" s="173"/>
      <c r="BE3" s="173"/>
      <c r="BF3" s="173"/>
    </row>
    <row r="4" spans="1:62" ht="15" customHeight="1" x14ac:dyDescent="0.25">
      <c r="A4" s="8"/>
      <c r="B4" s="8"/>
      <c r="C4" s="8"/>
      <c r="D4" s="8"/>
      <c r="E4" s="8"/>
      <c r="F4" s="8"/>
      <c r="G4" s="8"/>
      <c r="H4" s="22"/>
      <c r="I4" s="8"/>
      <c r="J4" s="8"/>
      <c r="K4" s="22"/>
      <c r="L4" s="22"/>
      <c r="M4" s="22"/>
      <c r="N4" s="8"/>
      <c r="O4" s="8"/>
      <c r="P4" s="23"/>
      <c r="Q4" s="23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5"/>
      <c r="AY4" s="25"/>
      <c r="AZ4" s="25"/>
      <c r="BA4" s="25"/>
      <c r="BB4" s="173"/>
      <c r="BC4" s="173"/>
      <c r="BD4" s="173"/>
      <c r="BE4" s="173"/>
      <c r="BF4" s="173"/>
    </row>
    <row r="5" spans="1:62" ht="24.75" customHeight="1" x14ac:dyDescent="0.25">
      <c r="A5" s="8"/>
      <c r="B5" s="8"/>
      <c r="C5" s="8"/>
      <c r="D5" s="8"/>
      <c r="E5" s="8"/>
      <c r="F5" s="8"/>
      <c r="G5" s="8"/>
      <c r="H5" s="22"/>
      <c r="I5" s="8"/>
      <c r="J5" s="8"/>
      <c r="K5" s="22"/>
      <c r="L5" s="22"/>
      <c r="M5" s="22"/>
      <c r="N5" s="8"/>
      <c r="O5" s="8"/>
      <c r="P5" s="23"/>
      <c r="Q5" s="23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5"/>
      <c r="AY5" s="25"/>
      <c r="AZ5" s="25"/>
      <c r="BA5" s="25"/>
      <c r="BB5" s="173"/>
      <c r="BC5" s="173"/>
      <c r="BD5" s="173"/>
      <c r="BE5" s="173"/>
      <c r="BF5" s="173"/>
    </row>
    <row r="6" spans="1:62" ht="36.75" customHeight="1" x14ac:dyDescent="0.25">
      <c r="A6" s="9"/>
      <c r="B6" s="26"/>
      <c r="C6" s="26"/>
      <c r="D6" s="26"/>
      <c r="E6" s="26"/>
      <c r="F6" s="26"/>
      <c r="G6" s="26"/>
      <c r="H6" s="27"/>
      <c r="I6" s="26"/>
      <c r="J6" s="26"/>
      <c r="K6" s="27"/>
      <c r="L6" s="27"/>
      <c r="M6" s="27"/>
      <c r="N6" s="26"/>
      <c r="O6" s="26"/>
      <c r="P6" s="28"/>
      <c r="Q6" s="28"/>
      <c r="R6" s="26"/>
      <c r="S6" s="26"/>
      <c r="T6" s="26"/>
      <c r="U6" s="26"/>
      <c r="V6" s="26"/>
      <c r="W6" s="177" t="s">
        <v>46</v>
      </c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30"/>
      <c r="AX6" s="31"/>
      <c r="AY6" s="31"/>
      <c r="AZ6" s="31"/>
      <c r="BA6" s="31"/>
      <c r="BC6" s="24"/>
      <c r="BD6" s="24"/>
      <c r="BE6" s="24"/>
      <c r="BF6" s="24"/>
    </row>
    <row r="7" spans="1:62" s="3" customFormat="1" ht="48" customHeight="1" x14ac:dyDescent="0.3">
      <c r="A7" s="148" t="s">
        <v>0</v>
      </c>
      <c r="B7" s="151" t="s">
        <v>17</v>
      </c>
      <c r="C7" s="154" t="s">
        <v>3</v>
      </c>
      <c r="D7" s="157" t="s">
        <v>4</v>
      </c>
      <c r="E7" s="145" t="s">
        <v>5</v>
      </c>
      <c r="F7" s="145" t="s">
        <v>6</v>
      </c>
      <c r="G7" s="128" t="s">
        <v>7</v>
      </c>
      <c r="H7" s="136"/>
      <c r="I7" s="136"/>
      <c r="J7" s="136"/>
      <c r="K7" s="142" t="s">
        <v>28</v>
      </c>
      <c r="L7" s="128" t="s">
        <v>29</v>
      </c>
      <c r="M7" s="128"/>
      <c r="N7" s="136"/>
      <c r="O7" s="178" t="s">
        <v>30</v>
      </c>
      <c r="P7" s="181" t="s">
        <v>23</v>
      </c>
      <c r="Q7" s="181" t="s">
        <v>1</v>
      </c>
      <c r="R7" s="135" t="s">
        <v>26</v>
      </c>
      <c r="S7" s="135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60" t="s">
        <v>27</v>
      </c>
      <c r="AN7" s="161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3"/>
      <c r="BB7" s="174" t="s">
        <v>24</v>
      </c>
      <c r="BC7" s="174"/>
      <c r="BD7" s="174"/>
      <c r="BE7" s="174"/>
      <c r="BF7" s="174"/>
      <c r="BG7" s="24"/>
      <c r="BH7" s="24"/>
      <c r="BI7" s="24"/>
      <c r="BJ7" s="24"/>
    </row>
    <row r="8" spans="1:62" s="3" customFormat="1" ht="18.75" customHeight="1" x14ac:dyDescent="0.3">
      <c r="A8" s="149"/>
      <c r="B8" s="152"/>
      <c r="C8" s="155"/>
      <c r="D8" s="158"/>
      <c r="E8" s="146"/>
      <c r="F8" s="146"/>
      <c r="G8" s="126" t="s">
        <v>8</v>
      </c>
      <c r="H8" s="170" t="s">
        <v>9</v>
      </c>
      <c r="I8" s="171"/>
      <c r="J8" s="171"/>
      <c r="K8" s="144"/>
      <c r="L8" s="142" t="s">
        <v>8</v>
      </c>
      <c r="M8" s="142" t="s">
        <v>22</v>
      </c>
      <c r="N8" s="142" t="s">
        <v>10</v>
      </c>
      <c r="O8" s="179"/>
      <c r="P8" s="182"/>
      <c r="Q8" s="182"/>
      <c r="R8" s="128" t="s">
        <v>32</v>
      </c>
      <c r="S8" s="130"/>
      <c r="T8" s="130"/>
      <c r="U8" s="128" t="s">
        <v>33</v>
      </c>
      <c r="V8" s="128"/>
      <c r="W8" s="128"/>
      <c r="X8" s="128" t="s">
        <v>34</v>
      </c>
      <c r="Y8" s="128"/>
      <c r="Z8" s="128"/>
      <c r="AA8" s="131" t="s">
        <v>35</v>
      </c>
      <c r="AB8" s="132"/>
      <c r="AC8" s="132"/>
      <c r="AD8" s="128" t="s">
        <v>36</v>
      </c>
      <c r="AE8" s="128"/>
      <c r="AF8" s="128"/>
      <c r="AG8" s="128" t="s">
        <v>37</v>
      </c>
      <c r="AH8" s="129"/>
      <c r="AI8" s="129"/>
      <c r="AJ8" s="128" t="s">
        <v>38</v>
      </c>
      <c r="AK8" s="128"/>
      <c r="AL8" s="128"/>
      <c r="AM8" s="171" t="s">
        <v>40</v>
      </c>
      <c r="AN8" s="184"/>
      <c r="AO8" s="184"/>
      <c r="AP8" s="176" t="s">
        <v>41</v>
      </c>
      <c r="AQ8" s="129"/>
      <c r="AR8" s="129"/>
      <c r="AS8" s="176" t="s">
        <v>43</v>
      </c>
      <c r="AT8" s="129"/>
      <c r="AU8" s="129"/>
      <c r="AV8" s="176" t="s">
        <v>42</v>
      </c>
      <c r="AW8" s="129"/>
      <c r="AX8" s="129"/>
      <c r="AY8" s="164" t="s">
        <v>45</v>
      </c>
      <c r="AZ8" s="165"/>
      <c r="BA8" s="166"/>
      <c r="BB8" s="175" t="s">
        <v>8</v>
      </c>
      <c r="BC8" s="174" t="s">
        <v>9</v>
      </c>
      <c r="BD8" s="174"/>
      <c r="BE8" s="174"/>
      <c r="BF8" s="174"/>
      <c r="BG8" s="24"/>
      <c r="BH8" s="24"/>
      <c r="BI8" s="24"/>
      <c r="BJ8" s="24"/>
    </row>
    <row r="9" spans="1:62" s="3" customFormat="1" ht="177" customHeight="1" x14ac:dyDescent="0.3">
      <c r="A9" s="150"/>
      <c r="B9" s="153"/>
      <c r="C9" s="156"/>
      <c r="D9" s="159"/>
      <c r="E9" s="147"/>
      <c r="F9" s="147"/>
      <c r="G9" s="127"/>
      <c r="H9" s="32" t="s">
        <v>11</v>
      </c>
      <c r="I9" s="32" t="s">
        <v>12</v>
      </c>
      <c r="J9" s="32" t="s">
        <v>13</v>
      </c>
      <c r="K9" s="143"/>
      <c r="L9" s="143"/>
      <c r="M9" s="143"/>
      <c r="N9" s="143"/>
      <c r="O9" s="180"/>
      <c r="P9" s="183"/>
      <c r="Q9" s="183"/>
      <c r="R9" s="130"/>
      <c r="S9" s="130"/>
      <c r="T9" s="130"/>
      <c r="U9" s="130"/>
      <c r="V9" s="130"/>
      <c r="W9" s="130"/>
      <c r="X9" s="130"/>
      <c r="Y9" s="130"/>
      <c r="Z9" s="130"/>
      <c r="AA9" s="133"/>
      <c r="AB9" s="134"/>
      <c r="AC9" s="134"/>
      <c r="AD9" s="130"/>
      <c r="AE9" s="130"/>
      <c r="AF9" s="130"/>
      <c r="AG9" s="130"/>
      <c r="AH9" s="130"/>
      <c r="AI9" s="130"/>
      <c r="AJ9" s="130"/>
      <c r="AK9" s="130"/>
      <c r="AL9" s="130"/>
      <c r="AM9" s="185"/>
      <c r="AN9" s="185"/>
      <c r="AO9" s="185"/>
      <c r="AP9" s="130"/>
      <c r="AQ9" s="130"/>
      <c r="AR9" s="130"/>
      <c r="AS9" s="130"/>
      <c r="AT9" s="130"/>
      <c r="AU9" s="130"/>
      <c r="AV9" s="130"/>
      <c r="AW9" s="130"/>
      <c r="AX9" s="130"/>
      <c r="AY9" s="167"/>
      <c r="AZ9" s="168"/>
      <c r="BA9" s="169"/>
      <c r="BB9" s="175"/>
      <c r="BC9" s="33" t="s">
        <v>18</v>
      </c>
      <c r="BD9" s="33" t="s">
        <v>25</v>
      </c>
      <c r="BE9" s="33" t="s">
        <v>19</v>
      </c>
      <c r="BF9" s="33" t="s">
        <v>20</v>
      </c>
      <c r="BG9" s="24"/>
      <c r="BH9" s="24"/>
      <c r="BI9" s="24"/>
      <c r="BJ9" s="24"/>
    </row>
    <row r="10" spans="1:62" s="3" customFormat="1" ht="63" customHeight="1" x14ac:dyDescent="0.3">
      <c r="A10" s="10"/>
      <c r="B10" s="10"/>
      <c r="C10" s="34"/>
      <c r="D10" s="35"/>
      <c r="E10" s="36"/>
      <c r="F10" s="36"/>
      <c r="G10" s="37" t="s">
        <v>14</v>
      </c>
      <c r="H10" s="37" t="s">
        <v>14</v>
      </c>
      <c r="I10" s="37" t="s">
        <v>14</v>
      </c>
      <c r="J10" s="37" t="s">
        <v>14</v>
      </c>
      <c r="K10" s="38" t="s">
        <v>2</v>
      </c>
      <c r="L10" s="38" t="s">
        <v>2</v>
      </c>
      <c r="M10" s="38" t="s">
        <v>2</v>
      </c>
      <c r="N10" s="38" t="s">
        <v>2</v>
      </c>
      <c r="O10" s="39" t="s">
        <v>15</v>
      </c>
      <c r="P10" s="40"/>
      <c r="Q10" s="41"/>
      <c r="R10" s="38" t="s">
        <v>2</v>
      </c>
      <c r="S10" s="38" t="s">
        <v>21</v>
      </c>
      <c r="T10" s="38" t="s">
        <v>39</v>
      </c>
      <c r="U10" s="38" t="s">
        <v>16</v>
      </c>
      <c r="V10" s="38" t="s">
        <v>21</v>
      </c>
      <c r="W10" s="38" t="s">
        <v>39</v>
      </c>
      <c r="X10" s="38" t="s">
        <v>2</v>
      </c>
      <c r="Y10" s="38" t="s">
        <v>21</v>
      </c>
      <c r="Z10" s="38" t="s">
        <v>39</v>
      </c>
      <c r="AA10" s="38" t="s">
        <v>2</v>
      </c>
      <c r="AB10" s="38" t="s">
        <v>21</v>
      </c>
      <c r="AC10" s="38" t="s">
        <v>39</v>
      </c>
      <c r="AD10" s="38" t="s">
        <v>2</v>
      </c>
      <c r="AE10" s="38" t="s">
        <v>21</v>
      </c>
      <c r="AF10" s="38" t="s">
        <v>39</v>
      </c>
      <c r="AG10" s="38" t="s">
        <v>2</v>
      </c>
      <c r="AH10" s="38" t="s">
        <v>21</v>
      </c>
      <c r="AI10" s="38" t="s">
        <v>39</v>
      </c>
      <c r="AJ10" s="42" t="s">
        <v>31</v>
      </c>
      <c r="AK10" s="38" t="s">
        <v>21</v>
      </c>
      <c r="AL10" s="38" t="s">
        <v>39</v>
      </c>
      <c r="AM10" s="43" t="s">
        <v>2</v>
      </c>
      <c r="AN10" s="43" t="s">
        <v>21</v>
      </c>
      <c r="AO10" s="38" t="s">
        <v>39</v>
      </c>
      <c r="AP10" s="43" t="s">
        <v>2</v>
      </c>
      <c r="AQ10" s="43" t="s">
        <v>21</v>
      </c>
      <c r="AR10" s="38" t="s">
        <v>39</v>
      </c>
      <c r="AS10" s="43" t="s">
        <v>2</v>
      </c>
      <c r="AT10" s="43" t="s">
        <v>21</v>
      </c>
      <c r="AU10" s="38" t="s">
        <v>39</v>
      </c>
      <c r="AV10" s="43" t="s">
        <v>16</v>
      </c>
      <c r="AW10" s="38" t="s">
        <v>21</v>
      </c>
      <c r="AX10" s="44" t="s">
        <v>39</v>
      </c>
      <c r="AY10" s="44" t="str">
        <f>[1]КПР!AM6</f>
        <v>ед</v>
      </c>
      <c r="AZ10" s="44" t="str">
        <f>[1]КПР!AN6</f>
        <v>руб.</v>
      </c>
      <c r="BA10" s="44" t="str">
        <f>[1]КПР!AO6</f>
        <v>плановая дата завершения работ</v>
      </c>
      <c r="BB10" s="45" t="s">
        <v>21</v>
      </c>
      <c r="BC10" s="45" t="s">
        <v>21</v>
      </c>
      <c r="BD10" s="45" t="s">
        <v>21</v>
      </c>
      <c r="BE10" s="45" t="s">
        <v>21</v>
      </c>
      <c r="BF10" s="45" t="s">
        <v>21</v>
      </c>
      <c r="BG10" s="24"/>
      <c r="BH10" s="24"/>
      <c r="BI10" s="24"/>
      <c r="BJ10" s="24"/>
    </row>
    <row r="11" spans="1:62" s="15" customFormat="1" ht="14.25" customHeight="1" x14ac:dyDescent="0.25">
      <c r="A11" s="14">
        <v>1</v>
      </c>
      <c r="B11" s="14">
        <v>2</v>
      </c>
      <c r="C11" s="46">
        <v>3</v>
      </c>
      <c r="D11" s="46">
        <v>4</v>
      </c>
      <c r="E11" s="46">
        <v>5</v>
      </c>
      <c r="F11" s="46">
        <v>6</v>
      </c>
      <c r="G11" s="46">
        <v>7</v>
      </c>
      <c r="H11" s="46">
        <v>8</v>
      </c>
      <c r="I11" s="46">
        <v>9</v>
      </c>
      <c r="J11" s="46">
        <v>10</v>
      </c>
      <c r="K11" s="46">
        <v>11</v>
      </c>
      <c r="L11" s="46">
        <v>12</v>
      </c>
      <c r="M11" s="46">
        <v>13</v>
      </c>
      <c r="N11" s="46">
        <v>14</v>
      </c>
      <c r="O11" s="46">
        <v>15</v>
      </c>
      <c r="P11" s="47">
        <v>16</v>
      </c>
      <c r="Q11" s="48">
        <v>17</v>
      </c>
      <c r="R11" s="46">
        <v>18</v>
      </c>
      <c r="S11" s="46">
        <v>19</v>
      </c>
      <c r="T11" s="46">
        <v>20</v>
      </c>
      <c r="U11" s="46">
        <v>21</v>
      </c>
      <c r="V11" s="46">
        <v>22</v>
      </c>
      <c r="W11" s="46">
        <v>23</v>
      </c>
      <c r="X11" s="46">
        <v>24</v>
      </c>
      <c r="Y11" s="46">
        <v>25</v>
      </c>
      <c r="Z11" s="46">
        <v>26</v>
      </c>
      <c r="AA11" s="46">
        <v>27</v>
      </c>
      <c r="AB11" s="46">
        <v>28</v>
      </c>
      <c r="AC11" s="46">
        <v>29</v>
      </c>
      <c r="AD11" s="46">
        <v>30</v>
      </c>
      <c r="AE11" s="46">
        <v>31</v>
      </c>
      <c r="AF11" s="46">
        <v>32</v>
      </c>
      <c r="AG11" s="46">
        <v>33</v>
      </c>
      <c r="AH11" s="46">
        <v>34</v>
      </c>
      <c r="AI11" s="46">
        <v>35</v>
      </c>
      <c r="AJ11" s="46">
        <v>36</v>
      </c>
      <c r="AK11" s="46">
        <v>37</v>
      </c>
      <c r="AL11" s="46">
        <v>38</v>
      </c>
      <c r="AM11" s="46">
        <v>39</v>
      </c>
      <c r="AN11" s="46">
        <v>40</v>
      </c>
      <c r="AO11" s="46">
        <v>41</v>
      </c>
      <c r="AP11" s="46">
        <v>42</v>
      </c>
      <c r="AQ11" s="46">
        <v>43</v>
      </c>
      <c r="AR11" s="46">
        <v>44</v>
      </c>
      <c r="AS11" s="46">
        <v>45</v>
      </c>
      <c r="AT11" s="46">
        <v>46</v>
      </c>
      <c r="AU11" s="46">
        <v>47</v>
      </c>
      <c r="AV11" s="46">
        <v>48</v>
      </c>
      <c r="AW11" s="46">
        <v>49</v>
      </c>
      <c r="AX11" s="14">
        <v>50</v>
      </c>
      <c r="AY11" s="14">
        <v>51</v>
      </c>
      <c r="AZ11" s="14">
        <v>52</v>
      </c>
      <c r="BA11" s="14">
        <v>53</v>
      </c>
      <c r="BB11" s="49">
        <v>54</v>
      </c>
      <c r="BC11" s="49">
        <v>55</v>
      </c>
      <c r="BD11" s="49">
        <v>56</v>
      </c>
      <c r="BE11" s="49">
        <v>57</v>
      </c>
      <c r="BF11" s="49">
        <v>58</v>
      </c>
      <c r="BG11" s="50"/>
      <c r="BH11" s="50"/>
      <c r="BI11" s="50"/>
      <c r="BJ11" s="50"/>
    </row>
    <row r="12" spans="1:62" s="1" customFormat="1" ht="17.25" customHeight="1" x14ac:dyDescent="0.25">
      <c r="A12" s="141" t="s">
        <v>44</v>
      </c>
      <c r="B12" s="141"/>
      <c r="C12" s="141"/>
      <c r="D12" s="141"/>
      <c r="E12" s="51"/>
      <c r="F12" s="52"/>
      <c r="G12" s="52"/>
      <c r="H12" s="53"/>
      <c r="I12" s="52"/>
      <c r="J12" s="52"/>
      <c r="K12" s="53"/>
      <c r="L12" s="53"/>
      <c r="M12" s="53"/>
      <c r="N12" s="52"/>
      <c r="O12" s="52"/>
      <c r="P12" s="54"/>
      <c r="Q12" s="54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6"/>
      <c r="AY12" s="56"/>
      <c r="AZ12" s="56"/>
      <c r="BA12" s="56"/>
      <c r="BB12" s="57"/>
      <c r="BC12" s="57"/>
      <c r="BD12" s="57"/>
      <c r="BE12" s="57"/>
      <c r="BF12" s="57"/>
      <c r="BG12" s="24"/>
      <c r="BH12" s="24"/>
      <c r="BI12" s="24"/>
      <c r="BJ12" s="24"/>
    </row>
    <row r="13" spans="1:62" s="7" customFormat="1" ht="23.25" customHeight="1" x14ac:dyDescent="0.25">
      <c r="A13" s="58"/>
      <c r="B13" s="59" t="s">
        <v>47</v>
      </c>
      <c r="C13" s="60"/>
      <c r="D13" s="60"/>
      <c r="E13" s="61"/>
      <c r="F13" s="61"/>
      <c r="G13" s="61"/>
      <c r="H13" s="62"/>
      <c r="I13" s="61"/>
      <c r="J13" s="61"/>
      <c r="K13" s="62"/>
      <c r="L13" s="62"/>
      <c r="M13" s="62"/>
      <c r="N13" s="61"/>
      <c r="O13" s="61"/>
      <c r="P13" s="61"/>
      <c r="Q13" s="61"/>
      <c r="R13" s="63">
        <f>SUM(R14:R57)</f>
        <v>58646.669999999991</v>
      </c>
      <c r="S13" s="63">
        <f>S16+S18+S19+S30+S31+S32+S33+S34+S35+S36+S37+S38+S39+S40+S41+S42+S43+S44+S45+S46+S47+S48+S49+S50+S51+S52+S56+S57</f>
        <v>30411736.959999997</v>
      </c>
      <c r="T13" s="63"/>
      <c r="U13" s="63">
        <f>U14+U15+U53+U54+U55</f>
        <v>12</v>
      </c>
      <c r="V13" s="63">
        <f>V14+V15+V53+V54+V55</f>
        <v>27818962.640000001</v>
      </c>
      <c r="W13" s="63"/>
      <c r="X13" s="63">
        <f>SUM(X14:X57)</f>
        <v>54672.65</v>
      </c>
      <c r="Y13" s="63">
        <f>Y16+Y17+Y18+Y19+Y20+Y21+Y22+Y23+Y24+Y25+Y26+Y27+Y28+Y29+Y30+Y31+Y32+Y34+Y35+Y36+Y37+Y38+Y39+Y40+Y41+Y42+Y43+Y44+Y45+Y46+Y47+Y48+Y49+Y50+Y51+Y52</f>
        <v>106452739.40000001</v>
      </c>
      <c r="Z13" s="63"/>
      <c r="AA13" s="63">
        <v>0</v>
      </c>
      <c r="AB13" s="63">
        <v>0</v>
      </c>
      <c r="AC13" s="63"/>
      <c r="AD13" s="63">
        <f>SUM(AD14:AD57)</f>
        <v>190448.44000000006</v>
      </c>
      <c r="AE13" s="63">
        <f>AE20+AE21+AE22+AE23+AE24+AE25+AE26+AE27+AE28+AE29+AE30+AE31+AE32+AE33+AE34+AE35+AE36+AE37+AE38+AE39+AE40+AE41+AE42+AE43+AE44+AE46+AE47+AE48+AE49+AE50+AE51+AE52</f>
        <v>157278380.62000003</v>
      </c>
      <c r="AF13" s="63"/>
      <c r="AG13" s="63">
        <f>SUM(AG14:AG57)</f>
        <v>873.13000000000011</v>
      </c>
      <c r="AH13" s="63">
        <f>AH16+AH17+AH18+AH19+AH29+AH30+AH31+AH32</f>
        <v>2436839.2600000002</v>
      </c>
      <c r="AI13" s="63"/>
      <c r="AJ13" s="63">
        <v>0</v>
      </c>
      <c r="AK13" s="63">
        <f>SUM(AK15:AK50)</f>
        <v>0</v>
      </c>
      <c r="AL13" s="63"/>
      <c r="AM13" s="63">
        <f>SUM(AM15:AM50)</f>
        <v>0</v>
      </c>
      <c r="AN13" s="63">
        <f>AN25</f>
        <v>0</v>
      </c>
      <c r="AO13" s="63"/>
      <c r="AP13" s="63">
        <v>0</v>
      </c>
      <c r="AQ13" s="63">
        <v>0</v>
      </c>
      <c r="AR13" s="63"/>
      <c r="AS13" s="63">
        <v>0</v>
      </c>
      <c r="AT13" s="63">
        <v>0</v>
      </c>
      <c r="AU13" s="63"/>
      <c r="AV13" s="63">
        <v>0</v>
      </c>
      <c r="AW13" s="63">
        <f>AW14+AW15+AW25</f>
        <v>0</v>
      </c>
      <c r="AX13" s="64"/>
      <c r="AY13" s="65">
        <v>0</v>
      </c>
      <c r="AZ13" s="65">
        <v>0</v>
      </c>
      <c r="BA13" s="64"/>
      <c r="BB13" s="66">
        <f>BB14+BB15+BB16+BB17+BB18+BB19+BB20+BB21+BB22+BB23+BB24+BB25+BB26+BB27+BB28+BB29+BB30+BB31+BB32+BB33+BB34+BB35+BB36+BB37+BB38+BB39+BB40+BB41+BB42+BB43+BB44+BB45+BB46+BB47+BB48+BB49+BB50+BB51+BB52+BB53+BB54+BB55+BB56+BB57</f>
        <v>353370336.48999989</v>
      </c>
      <c r="BC13" s="67">
        <f t="shared" ref="BC13:BD13" si="0">SUM(BC14:BC15)</f>
        <v>0</v>
      </c>
      <c r="BD13" s="67">
        <f t="shared" si="0"/>
        <v>0</v>
      </c>
      <c r="BE13" s="67">
        <f>BE20+BE21+BE22+BE23+BE24+BE25+BE26+BE27+BE28</f>
        <v>25162679.609999999</v>
      </c>
      <c r="BF13" s="66">
        <f>BF14+BF15+BF16+BF17+BF18+BF19+BF20+BF21+BF22+BF23+BF24+BF25+BF26+BF27+BF28+BF29+BF30+BF31+BF32+BF33+BF34+BF35+BF36+BF37+BF38+BF39+BF40+BF41+BF42+BF43+BF44+BF45+BF46+BF47+BF48+BF49+BF50+BF51+BF52+BF53+BF54+BF55+BF56+BF57</f>
        <v>353370336.48999989</v>
      </c>
      <c r="BG13" s="68"/>
      <c r="BH13" s="68"/>
      <c r="BI13" s="68"/>
      <c r="BJ13" s="68"/>
    </row>
    <row r="14" spans="1:62" s="1" customFormat="1" ht="18" customHeight="1" x14ac:dyDescent="0.25">
      <c r="A14" s="69">
        <v>1</v>
      </c>
      <c r="B14" s="70" t="s">
        <v>48</v>
      </c>
      <c r="C14" s="71">
        <v>1988</v>
      </c>
      <c r="D14" s="71" t="s">
        <v>241</v>
      </c>
      <c r="E14" s="71">
        <v>9</v>
      </c>
      <c r="F14" s="71">
        <v>1</v>
      </c>
      <c r="G14" s="71">
        <v>86</v>
      </c>
      <c r="H14" s="71">
        <v>0</v>
      </c>
      <c r="I14" s="71">
        <v>55</v>
      </c>
      <c r="J14" s="71">
        <v>31</v>
      </c>
      <c r="K14" s="71">
        <v>4564.2</v>
      </c>
      <c r="L14" s="71">
        <v>3547.8</v>
      </c>
      <c r="M14" s="72">
        <v>0</v>
      </c>
      <c r="N14" s="72">
        <v>2252.4</v>
      </c>
      <c r="O14" s="71">
        <v>233</v>
      </c>
      <c r="P14" s="73"/>
      <c r="Q14" s="73"/>
      <c r="R14" s="74"/>
      <c r="S14" s="75" t="s">
        <v>136</v>
      </c>
      <c r="T14" s="76"/>
      <c r="U14" s="77">
        <v>2</v>
      </c>
      <c r="V14" s="75" t="s">
        <v>166</v>
      </c>
      <c r="W14" s="76">
        <v>43465</v>
      </c>
      <c r="X14" s="77"/>
      <c r="Y14" s="75" t="s">
        <v>136</v>
      </c>
      <c r="Z14" s="76"/>
      <c r="AA14" s="77"/>
      <c r="AB14" s="75" t="s">
        <v>136</v>
      </c>
      <c r="AC14" s="76"/>
      <c r="AD14" s="77"/>
      <c r="AE14" s="75" t="s">
        <v>136</v>
      </c>
      <c r="AF14" s="76"/>
      <c r="AG14" s="77"/>
      <c r="AH14" s="75" t="s">
        <v>136</v>
      </c>
      <c r="AI14" s="76"/>
      <c r="AJ14" s="78"/>
      <c r="AK14" s="78">
        <v>0</v>
      </c>
      <c r="AL14" s="78"/>
      <c r="AM14" s="55"/>
      <c r="AN14" s="78">
        <v>0</v>
      </c>
      <c r="AO14" s="55"/>
      <c r="AP14" s="55"/>
      <c r="AQ14" s="78">
        <v>0</v>
      </c>
      <c r="AR14" s="55"/>
      <c r="AS14" s="55"/>
      <c r="AT14" s="78">
        <v>0</v>
      </c>
      <c r="AU14" s="55"/>
      <c r="AV14" s="78"/>
      <c r="AW14" s="78">
        <v>0</v>
      </c>
      <c r="AX14" s="79"/>
      <c r="AY14" s="56"/>
      <c r="AZ14" s="80">
        <v>0</v>
      </c>
      <c r="BA14" s="56"/>
      <c r="BB14" s="81" t="s">
        <v>92</v>
      </c>
      <c r="BC14" s="72">
        <v>0</v>
      </c>
      <c r="BD14" s="72">
        <v>0</v>
      </c>
      <c r="BE14" s="72">
        <v>0</v>
      </c>
      <c r="BF14" s="81" t="s">
        <v>92</v>
      </c>
      <c r="BG14" s="24"/>
      <c r="BH14" s="24"/>
      <c r="BI14" s="24"/>
      <c r="BJ14" s="24"/>
    </row>
    <row r="15" spans="1:62" s="7" customFormat="1" ht="17.25" customHeight="1" x14ac:dyDescent="0.25">
      <c r="A15" s="69">
        <v>2</v>
      </c>
      <c r="B15" s="70" t="s">
        <v>49</v>
      </c>
      <c r="C15" s="71" t="s">
        <v>242</v>
      </c>
      <c r="D15" s="71" t="s">
        <v>241</v>
      </c>
      <c r="E15" s="71" t="s">
        <v>243</v>
      </c>
      <c r="F15" s="71" t="s">
        <v>244</v>
      </c>
      <c r="G15" s="71">
        <v>69</v>
      </c>
      <c r="H15" s="71">
        <v>0</v>
      </c>
      <c r="I15" s="71">
        <v>42</v>
      </c>
      <c r="J15" s="71">
        <v>27</v>
      </c>
      <c r="K15" s="72">
        <v>3266.46</v>
      </c>
      <c r="L15" s="72">
        <v>3020.76</v>
      </c>
      <c r="M15" s="72">
        <v>0</v>
      </c>
      <c r="N15" s="72">
        <v>3266.46</v>
      </c>
      <c r="O15" s="71">
        <v>207</v>
      </c>
      <c r="P15" s="71"/>
      <c r="Q15" s="71"/>
      <c r="R15" s="74"/>
      <c r="S15" s="75" t="s">
        <v>136</v>
      </c>
      <c r="T15" s="76"/>
      <c r="U15" s="77">
        <v>2</v>
      </c>
      <c r="V15" s="75" t="s">
        <v>166</v>
      </c>
      <c r="W15" s="76">
        <v>43465</v>
      </c>
      <c r="X15" s="77"/>
      <c r="Y15" s="75" t="s">
        <v>136</v>
      </c>
      <c r="Z15" s="76"/>
      <c r="AA15" s="77"/>
      <c r="AB15" s="75" t="s">
        <v>136</v>
      </c>
      <c r="AC15" s="76"/>
      <c r="AD15" s="77"/>
      <c r="AE15" s="75" t="s">
        <v>136</v>
      </c>
      <c r="AF15" s="76"/>
      <c r="AG15" s="77"/>
      <c r="AH15" s="75" t="s">
        <v>136</v>
      </c>
      <c r="AI15" s="76"/>
      <c r="AJ15" s="82"/>
      <c r="AK15" s="78">
        <v>0</v>
      </c>
      <c r="AL15" s="82"/>
      <c r="AM15" s="63"/>
      <c r="AN15" s="78">
        <v>0</v>
      </c>
      <c r="AO15" s="63"/>
      <c r="AP15" s="63"/>
      <c r="AQ15" s="78">
        <v>0</v>
      </c>
      <c r="AR15" s="63"/>
      <c r="AS15" s="63"/>
      <c r="AT15" s="78">
        <v>0</v>
      </c>
      <c r="AU15" s="63"/>
      <c r="AV15" s="82"/>
      <c r="AW15" s="78">
        <v>0</v>
      </c>
      <c r="AX15" s="83"/>
      <c r="AY15" s="64"/>
      <c r="AZ15" s="80">
        <v>0</v>
      </c>
      <c r="BA15" s="64"/>
      <c r="BB15" s="81" t="s">
        <v>92</v>
      </c>
      <c r="BC15" s="72">
        <v>0</v>
      </c>
      <c r="BD15" s="72">
        <v>0</v>
      </c>
      <c r="BE15" s="72">
        <v>0</v>
      </c>
      <c r="BF15" s="81" t="s">
        <v>92</v>
      </c>
      <c r="BG15" s="68"/>
      <c r="BH15" s="68"/>
      <c r="BI15" s="68"/>
      <c r="BJ15" s="68"/>
    </row>
    <row r="16" spans="1:62" s="3" customFormat="1" ht="15.75" customHeight="1" x14ac:dyDescent="0.3">
      <c r="A16" s="69">
        <v>3</v>
      </c>
      <c r="B16" s="84" t="s">
        <v>50</v>
      </c>
      <c r="C16" s="71" t="s">
        <v>245</v>
      </c>
      <c r="D16" s="71" t="s">
        <v>246</v>
      </c>
      <c r="E16" s="71" t="s">
        <v>247</v>
      </c>
      <c r="F16" s="71" t="s">
        <v>248</v>
      </c>
      <c r="G16" s="71">
        <v>36</v>
      </c>
      <c r="H16" s="71">
        <v>3</v>
      </c>
      <c r="I16" s="71">
        <v>33</v>
      </c>
      <c r="J16" s="71">
        <v>0</v>
      </c>
      <c r="K16" s="72">
        <v>1853.8</v>
      </c>
      <c r="L16" s="72">
        <v>1801.8</v>
      </c>
      <c r="M16" s="72">
        <v>0</v>
      </c>
      <c r="N16" s="72">
        <v>1801.8</v>
      </c>
      <c r="O16" s="71">
        <v>74</v>
      </c>
      <c r="P16" s="71"/>
      <c r="Q16" s="71"/>
      <c r="R16" s="74">
        <v>3500</v>
      </c>
      <c r="S16" s="75" t="s">
        <v>137</v>
      </c>
      <c r="T16" s="76">
        <v>44196</v>
      </c>
      <c r="U16" s="77"/>
      <c r="V16" s="75" t="s">
        <v>136</v>
      </c>
      <c r="W16" s="76"/>
      <c r="X16" s="77">
        <v>2403.8000000000002</v>
      </c>
      <c r="Y16" s="75" t="s">
        <v>169</v>
      </c>
      <c r="Z16" s="76">
        <v>44196</v>
      </c>
      <c r="AA16" s="77"/>
      <c r="AB16" s="75" t="s">
        <v>136</v>
      </c>
      <c r="AC16" s="76"/>
      <c r="AD16" s="77"/>
      <c r="AE16" s="75" t="s">
        <v>136</v>
      </c>
      <c r="AF16" s="76"/>
      <c r="AG16" s="77">
        <v>137.30000000000001</v>
      </c>
      <c r="AH16" s="75" t="s">
        <v>234</v>
      </c>
      <c r="AI16" s="76">
        <v>43830</v>
      </c>
      <c r="AJ16" s="85"/>
      <c r="AK16" s="78">
        <v>0</v>
      </c>
      <c r="AL16" s="86"/>
      <c r="AM16" s="85"/>
      <c r="AN16" s="78">
        <v>0</v>
      </c>
      <c r="AO16" s="87"/>
      <c r="AP16" s="85"/>
      <c r="AQ16" s="78">
        <v>0</v>
      </c>
      <c r="AR16" s="87"/>
      <c r="AS16" s="85"/>
      <c r="AT16" s="78">
        <v>0</v>
      </c>
      <c r="AU16" s="87"/>
      <c r="AV16" s="85"/>
      <c r="AW16" s="78">
        <v>0</v>
      </c>
      <c r="AX16" s="88"/>
      <c r="AY16" s="88"/>
      <c r="AZ16" s="80">
        <v>0</v>
      </c>
      <c r="BA16" s="88"/>
      <c r="BB16" s="81" t="s">
        <v>93</v>
      </c>
      <c r="BC16" s="72">
        <v>0</v>
      </c>
      <c r="BD16" s="72">
        <v>0</v>
      </c>
      <c r="BE16" s="72">
        <v>0</v>
      </c>
      <c r="BF16" s="81" t="s">
        <v>93</v>
      </c>
      <c r="BG16" s="24"/>
      <c r="BH16" s="24"/>
      <c r="BI16" s="24"/>
      <c r="BJ16" s="24"/>
    </row>
    <row r="17" spans="1:62" s="3" customFormat="1" ht="15" customHeight="1" x14ac:dyDescent="0.3">
      <c r="A17" s="69">
        <v>4</v>
      </c>
      <c r="B17" s="89" t="s">
        <v>51</v>
      </c>
      <c r="C17" s="90" t="s">
        <v>245</v>
      </c>
      <c r="D17" s="91" t="s">
        <v>246</v>
      </c>
      <c r="E17" s="90" t="s">
        <v>247</v>
      </c>
      <c r="F17" s="90" t="s">
        <v>248</v>
      </c>
      <c r="G17" s="90">
        <v>36</v>
      </c>
      <c r="H17" s="90">
        <v>1</v>
      </c>
      <c r="I17" s="90">
        <v>35</v>
      </c>
      <c r="J17" s="92">
        <v>0</v>
      </c>
      <c r="K17" s="93">
        <v>1798.1</v>
      </c>
      <c r="L17" s="93">
        <v>1746.1</v>
      </c>
      <c r="M17" s="93">
        <v>0</v>
      </c>
      <c r="N17" s="93">
        <v>1746.1</v>
      </c>
      <c r="O17" s="92">
        <v>61</v>
      </c>
      <c r="P17" s="94"/>
      <c r="Q17" s="95"/>
      <c r="R17" s="74"/>
      <c r="S17" s="75" t="s">
        <v>136</v>
      </c>
      <c r="T17" s="76"/>
      <c r="U17" s="77"/>
      <c r="V17" s="75" t="s">
        <v>136</v>
      </c>
      <c r="W17" s="76"/>
      <c r="X17" s="77">
        <v>2465.58</v>
      </c>
      <c r="Y17" s="75" t="s">
        <v>170</v>
      </c>
      <c r="Z17" s="76">
        <v>44196</v>
      </c>
      <c r="AA17" s="77"/>
      <c r="AB17" s="75" t="s">
        <v>136</v>
      </c>
      <c r="AC17" s="76"/>
      <c r="AD17" s="77"/>
      <c r="AE17" s="75" t="s">
        <v>136</v>
      </c>
      <c r="AF17" s="76"/>
      <c r="AG17" s="77">
        <v>131.30000000000001</v>
      </c>
      <c r="AH17" s="75" t="s">
        <v>235</v>
      </c>
      <c r="AI17" s="76">
        <v>43830</v>
      </c>
      <c r="AJ17" s="85"/>
      <c r="AK17" s="78">
        <v>0</v>
      </c>
      <c r="AL17" s="86"/>
      <c r="AM17" s="85"/>
      <c r="AN17" s="78">
        <v>0</v>
      </c>
      <c r="AO17" s="87"/>
      <c r="AP17" s="85"/>
      <c r="AQ17" s="78">
        <v>0</v>
      </c>
      <c r="AR17" s="87"/>
      <c r="AS17" s="85"/>
      <c r="AT17" s="78">
        <v>0</v>
      </c>
      <c r="AU17" s="87"/>
      <c r="AV17" s="85"/>
      <c r="AW17" s="78">
        <v>0</v>
      </c>
      <c r="AX17" s="88"/>
      <c r="AY17" s="56"/>
      <c r="AZ17" s="80">
        <v>0</v>
      </c>
      <c r="BA17" s="56"/>
      <c r="BB17" s="81" t="s">
        <v>94</v>
      </c>
      <c r="BC17" s="72">
        <v>0</v>
      </c>
      <c r="BD17" s="72">
        <v>0</v>
      </c>
      <c r="BE17" s="72">
        <v>0</v>
      </c>
      <c r="BF17" s="81" t="s">
        <v>94</v>
      </c>
      <c r="BG17" s="24"/>
      <c r="BH17" s="24"/>
      <c r="BI17" s="24"/>
      <c r="BJ17" s="24"/>
    </row>
    <row r="18" spans="1:62" s="3" customFormat="1" ht="15" customHeight="1" x14ac:dyDescent="0.3">
      <c r="A18" s="69">
        <v>5</v>
      </c>
      <c r="B18" s="89" t="s">
        <v>52</v>
      </c>
      <c r="C18" s="16" t="s">
        <v>245</v>
      </c>
      <c r="D18" s="17" t="s">
        <v>246</v>
      </c>
      <c r="E18" s="18" t="s">
        <v>247</v>
      </c>
      <c r="F18" s="18" t="s">
        <v>248</v>
      </c>
      <c r="G18" s="18">
        <v>36</v>
      </c>
      <c r="H18" s="19">
        <v>7</v>
      </c>
      <c r="I18" s="19">
        <v>29</v>
      </c>
      <c r="J18" s="19">
        <v>0</v>
      </c>
      <c r="K18" s="20">
        <v>1784.5</v>
      </c>
      <c r="L18" s="20">
        <v>1732.5</v>
      </c>
      <c r="M18" s="20">
        <v>0</v>
      </c>
      <c r="N18" s="20">
        <v>1732.5</v>
      </c>
      <c r="O18" s="19">
        <v>83</v>
      </c>
      <c r="P18" s="94"/>
      <c r="Q18" s="95"/>
      <c r="R18" s="74">
        <v>3419</v>
      </c>
      <c r="S18" s="75" t="s">
        <v>138</v>
      </c>
      <c r="T18" s="76">
        <v>44196</v>
      </c>
      <c r="U18" s="77"/>
      <c r="V18" s="75" t="s">
        <v>136</v>
      </c>
      <c r="W18" s="76"/>
      <c r="X18" s="77">
        <v>2360.6</v>
      </c>
      <c r="Y18" s="75" t="s">
        <v>171</v>
      </c>
      <c r="Z18" s="76">
        <v>44196</v>
      </c>
      <c r="AA18" s="77"/>
      <c r="AB18" s="75" t="s">
        <v>136</v>
      </c>
      <c r="AC18" s="76"/>
      <c r="AD18" s="77"/>
      <c r="AE18" s="75" t="s">
        <v>136</v>
      </c>
      <c r="AF18" s="76"/>
      <c r="AG18" s="77">
        <v>131.30000000000001</v>
      </c>
      <c r="AH18" s="75" t="s">
        <v>235</v>
      </c>
      <c r="AI18" s="76">
        <v>43830</v>
      </c>
      <c r="AJ18" s="85"/>
      <c r="AK18" s="78">
        <v>0</v>
      </c>
      <c r="AL18" s="86"/>
      <c r="AM18" s="85"/>
      <c r="AN18" s="78">
        <v>0</v>
      </c>
      <c r="AO18" s="87"/>
      <c r="AP18" s="85"/>
      <c r="AQ18" s="78">
        <v>0</v>
      </c>
      <c r="AR18" s="87"/>
      <c r="AS18" s="85"/>
      <c r="AT18" s="78">
        <v>0</v>
      </c>
      <c r="AU18" s="87"/>
      <c r="AV18" s="85"/>
      <c r="AW18" s="78">
        <v>0</v>
      </c>
      <c r="AX18" s="88"/>
      <c r="AY18" s="64"/>
      <c r="AZ18" s="80">
        <v>0</v>
      </c>
      <c r="BA18" s="64"/>
      <c r="BB18" s="81" t="s">
        <v>95</v>
      </c>
      <c r="BC18" s="72">
        <v>0</v>
      </c>
      <c r="BD18" s="72">
        <v>0</v>
      </c>
      <c r="BE18" s="72">
        <v>0</v>
      </c>
      <c r="BF18" s="81" t="s">
        <v>95</v>
      </c>
      <c r="BG18" s="24"/>
      <c r="BH18" s="24"/>
      <c r="BI18" s="24"/>
      <c r="BJ18" s="24"/>
    </row>
    <row r="19" spans="1:62" s="3" customFormat="1" ht="15.75" customHeight="1" x14ac:dyDescent="0.3">
      <c r="A19" s="69">
        <v>6</v>
      </c>
      <c r="B19" s="89" t="s">
        <v>53</v>
      </c>
      <c r="C19" s="96" t="s">
        <v>245</v>
      </c>
      <c r="D19" s="91" t="s">
        <v>246</v>
      </c>
      <c r="E19" s="96" t="s">
        <v>247</v>
      </c>
      <c r="F19" s="96" t="s">
        <v>247</v>
      </c>
      <c r="G19" s="96">
        <v>48</v>
      </c>
      <c r="H19" s="96">
        <v>11</v>
      </c>
      <c r="I19" s="97">
        <v>37</v>
      </c>
      <c r="J19" s="97">
        <v>0</v>
      </c>
      <c r="K19" s="98">
        <v>2505</v>
      </c>
      <c r="L19" s="98">
        <v>2453</v>
      </c>
      <c r="M19" s="98">
        <v>0</v>
      </c>
      <c r="N19" s="98">
        <v>2453</v>
      </c>
      <c r="O19" s="97">
        <v>112</v>
      </c>
      <c r="P19" s="94"/>
      <c r="Q19" s="95"/>
      <c r="R19" s="74">
        <v>4922.8</v>
      </c>
      <c r="S19" s="75" t="s">
        <v>139</v>
      </c>
      <c r="T19" s="76">
        <v>44196</v>
      </c>
      <c r="U19" s="77"/>
      <c r="V19" s="75" t="s">
        <v>136</v>
      </c>
      <c r="W19" s="76"/>
      <c r="X19" s="77">
        <v>3529.2</v>
      </c>
      <c r="Y19" s="75" t="s">
        <v>172</v>
      </c>
      <c r="Z19" s="76">
        <v>44196</v>
      </c>
      <c r="AA19" s="77"/>
      <c r="AB19" s="75" t="s">
        <v>136</v>
      </c>
      <c r="AC19" s="76"/>
      <c r="AD19" s="77"/>
      <c r="AE19" s="75" t="s">
        <v>136</v>
      </c>
      <c r="AF19" s="76"/>
      <c r="AG19" s="77">
        <v>181.75</v>
      </c>
      <c r="AH19" s="75" t="s">
        <v>236</v>
      </c>
      <c r="AI19" s="76">
        <v>43830</v>
      </c>
      <c r="AJ19" s="85"/>
      <c r="AK19" s="78">
        <v>0</v>
      </c>
      <c r="AL19" s="86"/>
      <c r="AM19" s="85"/>
      <c r="AN19" s="78">
        <v>0</v>
      </c>
      <c r="AO19" s="87"/>
      <c r="AP19" s="85"/>
      <c r="AQ19" s="78">
        <v>0</v>
      </c>
      <c r="AR19" s="87"/>
      <c r="AS19" s="85"/>
      <c r="AT19" s="78">
        <v>0</v>
      </c>
      <c r="AU19" s="87"/>
      <c r="AV19" s="85"/>
      <c r="AW19" s="78">
        <v>0</v>
      </c>
      <c r="AX19" s="88"/>
      <c r="AY19" s="88"/>
      <c r="AZ19" s="80">
        <v>0</v>
      </c>
      <c r="BA19" s="88"/>
      <c r="BB19" s="81" t="s">
        <v>96</v>
      </c>
      <c r="BC19" s="72">
        <v>0</v>
      </c>
      <c r="BD19" s="72">
        <v>0</v>
      </c>
      <c r="BE19" s="72">
        <v>0</v>
      </c>
      <c r="BF19" s="81" t="s">
        <v>96</v>
      </c>
      <c r="BG19" s="24"/>
      <c r="BH19" s="24"/>
      <c r="BI19" s="24"/>
      <c r="BJ19" s="24"/>
    </row>
    <row r="20" spans="1:62" s="3" customFormat="1" ht="15.75" customHeight="1" x14ac:dyDescent="0.3">
      <c r="A20" s="69">
        <v>7</v>
      </c>
      <c r="B20" s="89" t="s">
        <v>54</v>
      </c>
      <c r="C20" s="62">
        <v>1957</v>
      </c>
      <c r="D20" s="62" t="s">
        <v>134</v>
      </c>
      <c r="E20" s="62">
        <v>5</v>
      </c>
      <c r="F20" s="62">
        <v>6</v>
      </c>
      <c r="G20" s="99">
        <v>86</v>
      </c>
      <c r="H20" s="62">
        <v>7</v>
      </c>
      <c r="I20" s="62">
        <v>78</v>
      </c>
      <c r="J20" s="62">
        <v>1</v>
      </c>
      <c r="K20" s="100">
        <v>7213</v>
      </c>
      <c r="L20" s="101">
        <v>5282.1</v>
      </c>
      <c r="M20" s="100">
        <v>491.3</v>
      </c>
      <c r="N20" s="100">
        <v>4790.8</v>
      </c>
      <c r="O20" s="62">
        <v>201</v>
      </c>
      <c r="P20" s="71"/>
      <c r="Q20" s="71"/>
      <c r="R20" s="74"/>
      <c r="S20" s="75" t="s">
        <v>136</v>
      </c>
      <c r="T20" s="76"/>
      <c r="U20" s="77"/>
      <c r="V20" s="75" t="s">
        <v>136</v>
      </c>
      <c r="W20" s="76"/>
      <c r="X20" s="77">
        <v>2279.92</v>
      </c>
      <c r="Y20" s="75" t="s">
        <v>173</v>
      </c>
      <c r="Z20" s="76">
        <v>44196</v>
      </c>
      <c r="AA20" s="77"/>
      <c r="AB20" s="75" t="s">
        <v>136</v>
      </c>
      <c r="AC20" s="76"/>
      <c r="AD20" s="77">
        <v>16540.36</v>
      </c>
      <c r="AE20" s="75" t="s">
        <v>203</v>
      </c>
      <c r="AF20" s="76">
        <v>44196</v>
      </c>
      <c r="AG20" s="77"/>
      <c r="AH20" s="75" t="s">
        <v>136</v>
      </c>
      <c r="AI20" s="76"/>
      <c r="AJ20" s="102"/>
      <c r="AK20" s="78">
        <v>0</v>
      </c>
      <c r="AL20" s="86"/>
      <c r="AM20" s="102"/>
      <c r="AN20" s="78">
        <v>0</v>
      </c>
      <c r="AO20" s="87"/>
      <c r="AP20" s="102"/>
      <c r="AQ20" s="78">
        <v>0</v>
      </c>
      <c r="AR20" s="87"/>
      <c r="AS20" s="102"/>
      <c r="AT20" s="78">
        <v>0</v>
      </c>
      <c r="AU20" s="87"/>
      <c r="AV20" s="102"/>
      <c r="AW20" s="78">
        <v>0</v>
      </c>
      <c r="AX20" s="103"/>
      <c r="AY20" s="56"/>
      <c r="AZ20" s="80">
        <v>0</v>
      </c>
      <c r="BA20" s="56"/>
      <c r="BB20" s="81" t="s">
        <v>97</v>
      </c>
      <c r="BC20" s="72">
        <v>0</v>
      </c>
      <c r="BD20" s="72">
        <v>0</v>
      </c>
      <c r="BE20" s="72">
        <v>2746478.54</v>
      </c>
      <c r="BF20" s="81" t="s">
        <v>97</v>
      </c>
      <c r="BG20" s="24"/>
      <c r="BH20" s="24"/>
      <c r="BI20" s="24"/>
      <c r="BJ20" s="24"/>
    </row>
    <row r="21" spans="1:62" s="3" customFormat="1" ht="17.25" customHeight="1" x14ac:dyDescent="0.3">
      <c r="A21" s="69">
        <v>8</v>
      </c>
      <c r="B21" s="89" t="s">
        <v>55</v>
      </c>
      <c r="C21" s="62">
        <v>1959</v>
      </c>
      <c r="D21" s="62" t="s">
        <v>134</v>
      </c>
      <c r="E21" s="62">
        <v>5</v>
      </c>
      <c r="F21" s="62">
        <v>6</v>
      </c>
      <c r="G21" s="62">
        <v>84</v>
      </c>
      <c r="H21" s="62">
        <v>6</v>
      </c>
      <c r="I21" s="62">
        <f t="shared" ref="I21:I28" si="1">G21-H21</f>
        <v>78</v>
      </c>
      <c r="J21" s="62">
        <v>0</v>
      </c>
      <c r="K21" s="100">
        <v>7266.8</v>
      </c>
      <c r="L21" s="100">
        <v>5205.5</v>
      </c>
      <c r="M21" s="100">
        <v>293.5</v>
      </c>
      <c r="N21" s="100">
        <f t="shared" ref="N21:N28" si="2">L21-M21</f>
        <v>4912</v>
      </c>
      <c r="O21" s="62">
        <v>394</v>
      </c>
      <c r="P21" s="104"/>
      <c r="Q21" s="105"/>
      <c r="R21" s="74"/>
      <c r="S21" s="75" t="s">
        <v>136</v>
      </c>
      <c r="T21" s="76"/>
      <c r="U21" s="77"/>
      <c r="V21" s="75" t="s">
        <v>136</v>
      </c>
      <c r="W21" s="76"/>
      <c r="X21" s="77">
        <v>2425</v>
      </c>
      <c r="Y21" s="75" t="s">
        <v>174</v>
      </c>
      <c r="Z21" s="76">
        <v>44196</v>
      </c>
      <c r="AA21" s="77"/>
      <c r="AB21" s="75" t="s">
        <v>136</v>
      </c>
      <c r="AC21" s="76"/>
      <c r="AD21" s="77">
        <v>17277.59</v>
      </c>
      <c r="AE21" s="75" t="s">
        <v>204</v>
      </c>
      <c r="AF21" s="76">
        <v>44196</v>
      </c>
      <c r="AG21" s="77"/>
      <c r="AH21" s="75" t="s">
        <v>136</v>
      </c>
      <c r="AI21" s="76"/>
      <c r="AJ21" s="102"/>
      <c r="AK21" s="78">
        <v>0</v>
      </c>
      <c r="AL21" s="86"/>
      <c r="AM21" s="85"/>
      <c r="AN21" s="78">
        <v>0</v>
      </c>
      <c r="AO21" s="87"/>
      <c r="AP21" s="85"/>
      <c r="AQ21" s="78">
        <v>0</v>
      </c>
      <c r="AR21" s="87"/>
      <c r="AS21" s="85"/>
      <c r="AT21" s="78">
        <v>0</v>
      </c>
      <c r="AU21" s="87"/>
      <c r="AV21" s="85"/>
      <c r="AW21" s="78">
        <v>0</v>
      </c>
      <c r="AX21" s="103"/>
      <c r="AY21" s="64"/>
      <c r="AZ21" s="80">
        <v>0</v>
      </c>
      <c r="BA21" s="64"/>
      <c r="BB21" s="81" t="s">
        <v>98</v>
      </c>
      <c r="BC21" s="72">
        <v>0</v>
      </c>
      <c r="BD21" s="72">
        <v>0</v>
      </c>
      <c r="BE21" s="72">
        <v>2789901.1200000006</v>
      </c>
      <c r="BF21" s="81" t="s">
        <v>98</v>
      </c>
      <c r="BG21" s="24"/>
      <c r="BH21" s="24"/>
      <c r="BI21" s="24"/>
      <c r="BJ21" s="24"/>
    </row>
    <row r="22" spans="1:62" s="3" customFormat="1" ht="18.75" customHeight="1" x14ac:dyDescent="0.3">
      <c r="A22" s="69">
        <v>9</v>
      </c>
      <c r="B22" s="89" t="s">
        <v>56</v>
      </c>
      <c r="C22" s="62">
        <v>1958</v>
      </c>
      <c r="D22" s="62" t="s">
        <v>134</v>
      </c>
      <c r="E22" s="62">
        <v>5</v>
      </c>
      <c r="F22" s="62">
        <v>6</v>
      </c>
      <c r="G22" s="62">
        <v>95</v>
      </c>
      <c r="H22" s="62">
        <v>5</v>
      </c>
      <c r="I22" s="62">
        <f t="shared" si="1"/>
        <v>90</v>
      </c>
      <c r="J22" s="62">
        <v>0</v>
      </c>
      <c r="K22" s="100">
        <v>7901.9</v>
      </c>
      <c r="L22" s="100">
        <v>5763.8</v>
      </c>
      <c r="M22" s="100">
        <v>454</v>
      </c>
      <c r="N22" s="100">
        <f t="shared" si="2"/>
        <v>5309.8</v>
      </c>
      <c r="O22" s="62">
        <v>938</v>
      </c>
      <c r="P22" s="104"/>
      <c r="Q22" s="105"/>
      <c r="R22" s="74"/>
      <c r="S22" s="75" t="s">
        <v>136</v>
      </c>
      <c r="T22" s="76"/>
      <c r="U22" s="77"/>
      <c r="V22" s="75" t="s">
        <v>136</v>
      </c>
      <c r="W22" s="76"/>
      <c r="X22" s="77">
        <v>2449.23</v>
      </c>
      <c r="Y22" s="75" t="s">
        <v>175</v>
      </c>
      <c r="Z22" s="76">
        <v>44196</v>
      </c>
      <c r="AA22" s="77"/>
      <c r="AB22" s="75" t="s">
        <v>136</v>
      </c>
      <c r="AC22" s="76"/>
      <c r="AD22" s="77">
        <v>18853.34</v>
      </c>
      <c r="AE22" s="75" t="s">
        <v>205</v>
      </c>
      <c r="AF22" s="76">
        <v>44926</v>
      </c>
      <c r="AG22" s="77"/>
      <c r="AH22" s="75" t="s">
        <v>136</v>
      </c>
      <c r="AI22" s="76"/>
      <c r="AJ22" s="85"/>
      <c r="AK22" s="78">
        <v>0</v>
      </c>
      <c r="AL22" s="86"/>
      <c r="AM22" s="102"/>
      <c r="AN22" s="78">
        <v>0</v>
      </c>
      <c r="AO22" s="87"/>
      <c r="AP22" s="102"/>
      <c r="AQ22" s="78">
        <v>0</v>
      </c>
      <c r="AR22" s="87"/>
      <c r="AS22" s="102"/>
      <c r="AT22" s="78">
        <v>0</v>
      </c>
      <c r="AU22" s="87"/>
      <c r="AV22" s="102"/>
      <c r="AW22" s="78">
        <v>0</v>
      </c>
      <c r="AX22" s="103"/>
      <c r="AY22" s="88"/>
      <c r="AZ22" s="80">
        <v>0</v>
      </c>
      <c r="BA22" s="88"/>
      <c r="BB22" s="81" t="s">
        <v>99</v>
      </c>
      <c r="BC22" s="72">
        <v>0</v>
      </c>
      <c r="BD22" s="72">
        <v>0</v>
      </c>
      <c r="BE22" s="72">
        <v>3132455.2800000003</v>
      </c>
      <c r="BF22" s="81" t="s">
        <v>99</v>
      </c>
      <c r="BG22" s="24"/>
      <c r="BH22" s="24"/>
      <c r="BI22" s="24"/>
      <c r="BJ22" s="24"/>
    </row>
    <row r="23" spans="1:62" s="3" customFormat="1" ht="15.75" customHeight="1" x14ac:dyDescent="0.3">
      <c r="A23" s="69">
        <v>10</v>
      </c>
      <c r="B23" s="89" t="s">
        <v>57</v>
      </c>
      <c r="C23" s="62">
        <v>1957</v>
      </c>
      <c r="D23" s="62" t="s">
        <v>134</v>
      </c>
      <c r="E23" s="62">
        <v>5</v>
      </c>
      <c r="F23" s="62">
        <v>6</v>
      </c>
      <c r="G23" s="62">
        <v>86</v>
      </c>
      <c r="H23" s="62">
        <v>5</v>
      </c>
      <c r="I23" s="62">
        <f t="shared" si="1"/>
        <v>81</v>
      </c>
      <c r="J23" s="62">
        <v>0</v>
      </c>
      <c r="K23" s="100">
        <v>7366.1</v>
      </c>
      <c r="L23" s="100">
        <v>5122.1000000000004</v>
      </c>
      <c r="M23" s="100">
        <v>311.3</v>
      </c>
      <c r="N23" s="100">
        <f t="shared" si="2"/>
        <v>4810.8</v>
      </c>
      <c r="O23" s="62">
        <v>824</v>
      </c>
      <c r="P23" s="71"/>
      <c r="Q23" s="71"/>
      <c r="R23" s="74"/>
      <c r="S23" s="75" t="s">
        <v>136</v>
      </c>
      <c r="T23" s="76"/>
      <c r="U23" s="77"/>
      <c r="V23" s="75" t="s">
        <v>136</v>
      </c>
      <c r="W23" s="76"/>
      <c r="X23" s="77">
        <v>2427.1999999999998</v>
      </c>
      <c r="Y23" s="75" t="s">
        <v>176</v>
      </c>
      <c r="Z23" s="76">
        <v>44196</v>
      </c>
      <c r="AA23" s="77"/>
      <c r="AB23" s="75" t="s">
        <v>136</v>
      </c>
      <c r="AC23" s="76"/>
      <c r="AD23" s="77">
        <v>16365.62</v>
      </c>
      <c r="AE23" s="75" t="s">
        <v>206</v>
      </c>
      <c r="AF23" s="76">
        <v>44196</v>
      </c>
      <c r="AG23" s="77"/>
      <c r="AH23" s="75" t="s">
        <v>136</v>
      </c>
      <c r="AI23" s="76"/>
      <c r="AJ23" s="102"/>
      <c r="AK23" s="78">
        <v>0</v>
      </c>
      <c r="AL23" s="86"/>
      <c r="AM23" s="85"/>
      <c r="AN23" s="78">
        <v>0</v>
      </c>
      <c r="AO23" s="87"/>
      <c r="AP23" s="85"/>
      <c r="AQ23" s="78">
        <v>0</v>
      </c>
      <c r="AR23" s="87"/>
      <c r="AS23" s="85"/>
      <c r="AT23" s="78">
        <v>0</v>
      </c>
      <c r="AU23" s="87"/>
      <c r="AV23" s="85"/>
      <c r="AW23" s="78">
        <v>0</v>
      </c>
      <c r="AX23" s="103"/>
      <c r="AY23" s="56"/>
      <c r="AZ23" s="80">
        <v>0</v>
      </c>
      <c r="BA23" s="56"/>
      <c r="BB23" s="81" t="s">
        <v>100</v>
      </c>
      <c r="BC23" s="72">
        <v>0</v>
      </c>
      <c r="BD23" s="72">
        <v>0</v>
      </c>
      <c r="BE23" s="72">
        <v>2757894.2299999995</v>
      </c>
      <c r="BF23" s="81" t="s">
        <v>100</v>
      </c>
      <c r="BG23" s="24"/>
      <c r="BH23" s="24"/>
      <c r="BI23" s="24"/>
      <c r="BJ23" s="24"/>
    </row>
    <row r="24" spans="1:62" s="3" customFormat="1" ht="15" customHeight="1" x14ac:dyDescent="0.3">
      <c r="A24" s="69">
        <v>11</v>
      </c>
      <c r="B24" s="89" t="s">
        <v>58</v>
      </c>
      <c r="C24" s="62">
        <v>1955</v>
      </c>
      <c r="D24" s="62" t="s">
        <v>134</v>
      </c>
      <c r="E24" s="62">
        <v>5</v>
      </c>
      <c r="F24" s="62">
        <v>8</v>
      </c>
      <c r="G24" s="62">
        <v>127</v>
      </c>
      <c r="H24" s="62">
        <v>14</v>
      </c>
      <c r="I24" s="62">
        <f t="shared" si="1"/>
        <v>113</v>
      </c>
      <c r="J24" s="62">
        <v>0</v>
      </c>
      <c r="K24" s="100">
        <v>8455</v>
      </c>
      <c r="L24" s="100">
        <v>7598.8</v>
      </c>
      <c r="M24" s="100">
        <v>796.2</v>
      </c>
      <c r="N24" s="100">
        <f t="shared" si="2"/>
        <v>6802.6</v>
      </c>
      <c r="O24" s="62">
        <v>1353</v>
      </c>
      <c r="P24" s="71"/>
      <c r="Q24" s="71"/>
      <c r="R24" s="74"/>
      <c r="S24" s="75" t="s">
        <v>136</v>
      </c>
      <c r="T24" s="76"/>
      <c r="U24" s="77"/>
      <c r="V24" s="75" t="s">
        <v>136</v>
      </c>
      <c r="W24" s="76"/>
      <c r="X24" s="77">
        <v>2819</v>
      </c>
      <c r="Y24" s="75" t="s">
        <v>177</v>
      </c>
      <c r="Z24" s="76">
        <v>44196</v>
      </c>
      <c r="AA24" s="77"/>
      <c r="AB24" s="75" t="s">
        <v>136</v>
      </c>
      <c r="AC24" s="76"/>
      <c r="AD24" s="77">
        <v>24447.119999999999</v>
      </c>
      <c r="AE24" s="75" t="s">
        <v>207</v>
      </c>
      <c r="AF24" s="76">
        <v>44196</v>
      </c>
      <c r="AG24" s="77"/>
      <c r="AH24" s="75" t="s">
        <v>136</v>
      </c>
      <c r="AI24" s="76"/>
      <c r="AJ24" s="102"/>
      <c r="AK24" s="78">
        <v>0</v>
      </c>
      <c r="AL24" s="86"/>
      <c r="AM24" s="102"/>
      <c r="AN24" s="78">
        <v>0</v>
      </c>
      <c r="AO24" s="87"/>
      <c r="AP24" s="102"/>
      <c r="AQ24" s="78">
        <v>0</v>
      </c>
      <c r="AR24" s="87"/>
      <c r="AS24" s="102"/>
      <c r="AT24" s="78">
        <v>0</v>
      </c>
      <c r="AU24" s="87"/>
      <c r="AV24" s="102"/>
      <c r="AW24" s="78">
        <v>0</v>
      </c>
      <c r="AX24" s="103"/>
      <c r="AY24" s="64"/>
      <c r="AZ24" s="80">
        <v>0</v>
      </c>
      <c r="BA24" s="64"/>
      <c r="BB24" s="81" t="s">
        <v>101</v>
      </c>
      <c r="BC24" s="72">
        <v>0</v>
      </c>
      <c r="BD24" s="72">
        <v>0</v>
      </c>
      <c r="BE24" s="72">
        <v>3869835.27</v>
      </c>
      <c r="BF24" s="81" t="s">
        <v>101</v>
      </c>
      <c r="BG24" s="24"/>
      <c r="BH24" s="24"/>
      <c r="BI24" s="24"/>
      <c r="BJ24" s="24"/>
    </row>
    <row r="25" spans="1:62" s="6" customFormat="1" ht="15.75" customHeight="1" x14ac:dyDescent="0.3">
      <c r="A25" s="69">
        <v>12</v>
      </c>
      <c r="B25" s="89" t="s">
        <v>59</v>
      </c>
      <c r="C25" s="62">
        <v>1955</v>
      </c>
      <c r="D25" s="62" t="s">
        <v>134</v>
      </c>
      <c r="E25" s="62">
        <v>4</v>
      </c>
      <c r="F25" s="62">
        <v>4</v>
      </c>
      <c r="G25" s="62">
        <v>48</v>
      </c>
      <c r="H25" s="62">
        <v>4</v>
      </c>
      <c r="I25" s="62">
        <f t="shared" si="1"/>
        <v>44</v>
      </c>
      <c r="J25" s="62">
        <v>0</v>
      </c>
      <c r="K25" s="100">
        <v>2890.9</v>
      </c>
      <c r="L25" s="100">
        <v>2377.3000000000002</v>
      </c>
      <c r="M25" s="100">
        <v>144.1</v>
      </c>
      <c r="N25" s="100">
        <f t="shared" si="2"/>
        <v>2233.2000000000003</v>
      </c>
      <c r="O25" s="62">
        <v>498</v>
      </c>
      <c r="P25" s="104"/>
      <c r="Q25" s="105"/>
      <c r="R25" s="74"/>
      <c r="S25" s="75" t="s">
        <v>136</v>
      </c>
      <c r="T25" s="76"/>
      <c r="U25" s="77"/>
      <c r="V25" s="75" t="s">
        <v>136</v>
      </c>
      <c r="W25" s="76"/>
      <c r="X25" s="77">
        <v>1222.04</v>
      </c>
      <c r="Y25" s="75" t="s">
        <v>178</v>
      </c>
      <c r="Z25" s="76">
        <v>44196</v>
      </c>
      <c r="AA25" s="77"/>
      <c r="AB25" s="75" t="s">
        <v>136</v>
      </c>
      <c r="AC25" s="76"/>
      <c r="AD25" s="77">
        <v>8613.52</v>
      </c>
      <c r="AE25" s="75" t="s">
        <v>208</v>
      </c>
      <c r="AF25" s="76">
        <v>44196</v>
      </c>
      <c r="AG25" s="77"/>
      <c r="AH25" s="75" t="s">
        <v>136</v>
      </c>
      <c r="AI25" s="76"/>
      <c r="AJ25" s="104"/>
      <c r="AK25" s="78">
        <v>0</v>
      </c>
      <c r="AL25" s="106"/>
      <c r="AM25" s="104"/>
      <c r="AN25" s="78">
        <v>0</v>
      </c>
      <c r="AO25" s="107"/>
      <c r="AP25" s="104"/>
      <c r="AQ25" s="78">
        <v>0</v>
      </c>
      <c r="AR25" s="71"/>
      <c r="AS25" s="104"/>
      <c r="AT25" s="78">
        <v>0</v>
      </c>
      <c r="AU25" s="71"/>
      <c r="AV25" s="104"/>
      <c r="AW25" s="78">
        <v>0</v>
      </c>
      <c r="AX25" s="76"/>
      <c r="AY25" s="88"/>
      <c r="AZ25" s="80">
        <v>0</v>
      </c>
      <c r="BA25" s="88"/>
      <c r="BB25" s="81" t="s">
        <v>102</v>
      </c>
      <c r="BC25" s="72">
        <v>0</v>
      </c>
      <c r="BD25" s="72">
        <v>0</v>
      </c>
      <c r="BE25" s="72">
        <v>1172819.3599999999</v>
      </c>
      <c r="BF25" s="81" t="s">
        <v>102</v>
      </c>
      <c r="BG25" s="68"/>
      <c r="BH25" s="68"/>
      <c r="BI25" s="68"/>
      <c r="BJ25" s="68"/>
    </row>
    <row r="26" spans="1:62" s="6" customFormat="1" ht="17.25" customHeight="1" x14ac:dyDescent="0.3">
      <c r="A26" s="69">
        <v>13</v>
      </c>
      <c r="B26" s="89" t="s">
        <v>60</v>
      </c>
      <c r="C26" s="62">
        <v>1958</v>
      </c>
      <c r="D26" s="62" t="s">
        <v>134</v>
      </c>
      <c r="E26" s="62">
        <v>5</v>
      </c>
      <c r="F26" s="62">
        <v>7</v>
      </c>
      <c r="G26" s="62">
        <v>118</v>
      </c>
      <c r="H26" s="62">
        <v>5</v>
      </c>
      <c r="I26" s="62">
        <f t="shared" si="1"/>
        <v>113</v>
      </c>
      <c r="J26" s="62">
        <v>0</v>
      </c>
      <c r="K26" s="100">
        <v>9072.7000000000007</v>
      </c>
      <c r="L26" s="100">
        <v>6787.7</v>
      </c>
      <c r="M26" s="100">
        <v>333.8</v>
      </c>
      <c r="N26" s="100">
        <f t="shared" si="2"/>
        <v>6453.9</v>
      </c>
      <c r="O26" s="62">
        <v>988</v>
      </c>
      <c r="P26" s="71"/>
      <c r="Q26" s="105"/>
      <c r="R26" s="74"/>
      <c r="S26" s="75" t="s">
        <v>136</v>
      </c>
      <c r="T26" s="76"/>
      <c r="U26" s="77"/>
      <c r="V26" s="75" t="s">
        <v>136</v>
      </c>
      <c r="W26" s="76"/>
      <c r="X26" s="77">
        <v>2704</v>
      </c>
      <c r="Y26" s="75" t="s">
        <v>179</v>
      </c>
      <c r="Z26" s="76">
        <v>44196</v>
      </c>
      <c r="AA26" s="77"/>
      <c r="AB26" s="75" t="s">
        <v>136</v>
      </c>
      <c r="AC26" s="76"/>
      <c r="AD26" s="77">
        <v>20351.32</v>
      </c>
      <c r="AE26" s="75" t="s">
        <v>209</v>
      </c>
      <c r="AF26" s="76">
        <v>44196</v>
      </c>
      <c r="AG26" s="77"/>
      <c r="AH26" s="75" t="s">
        <v>136</v>
      </c>
      <c r="AI26" s="76"/>
      <c r="AJ26" s="104"/>
      <c r="AK26" s="78">
        <v>0</v>
      </c>
      <c r="AL26" s="106"/>
      <c r="AM26" s="104"/>
      <c r="AN26" s="78">
        <v>0</v>
      </c>
      <c r="AO26" s="107"/>
      <c r="AP26" s="104"/>
      <c r="AQ26" s="78">
        <v>0</v>
      </c>
      <c r="AR26" s="71"/>
      <c r="AS26" s="104"/>
      <c r="AT26" s="78">
        <v>0</v>
      </c>
      <c r="AU26" s="71"/>
      <c r="AV26" s="104"/>
      <c r="AW26" s="78">
        <v>0</v>
      </c>
      <c r="AX26" s="108"/>
      <c r="AY26" s="56"/>
      <c r="AZ26" s="80">
        <v>0</v>
      </c>
      <c r="BA26" s="56"/>
      <c r="BB26" s="81" t="s">
        <v>103</v>
      </c>
      <c r="BC26" s="72">
        <v>0</v>
      </c>
      <c r="BD26" s="72">
        <v>0</v>
      </c>
      <c r="BE26" s="72">
        <v>3251344.6999999997</v>
      </c>
      <c r="BF26" s="81" t="s">
        <v>103</v>
      </c>
      <c r="BG26" s="68"/>
      <c r="BH26" s="68"/>
      <c r="BI26" s="68"/>
      <c r="BJ26" s="68"/>
    </row>
    <row r="27" spans="1:62" s="3" customFormat="1" ht="14.25" customHeight="1" x14ac:dyDescent="0.3">
      <c r="A27" s="69">
        <v>14</v>
      </c>
      <c r="B27" s="89" t="s">
        <v>61</v>
      </c>
      <c r="C27" s="62">
        <v>1959</v>
      </c>
      <c r="D27" s="62" t="s">
        <v>134</v>
      </c>
      <c r="E27" s="62">
        <v>5</v>
      </c>
      <c r="F27" s="62">
        <v>4</v>
      </c>
      <c r="G27" s="62">
        <v>80</v>
      </c>
      <c r="H27" s="62">
        <v>6</v>
      </c>
      <c r="I27" s="62">
        <f t="shared" si="1"/>
        <v>74</v>
      </c>
      <c r="J27" s="62">
        <v>0</v>
      </c>
      <c r="K27" s="100">
        <v>3477.9</v>
      </c>
      <c r="L27" s="100">
        <v>3161.6</v>
      </c>
      <c r="M27" s="100">
        <v>262.10000000000002</v>
      </c>
      <c r="N27" s="100">
        <f t="shared" si="2"/>
        <v>2899.5</v>
      </c>
      <c r="O27" s="62">
        <v>614</v>
      </c>
      <c r="P27" s="104"/>
      <c r="Q27" s="105"/>
      <c r="R27" s="74"/>
      <c r="S27" s="75" t="s">
        <v>136</v>
      </c>
      <c r="T27" s="76"/>
      <c r="U27" s="77"/>
      <c r="V27" s="75" t="s">
        <v>136</v>
      </c>
      <c r="W27" s="76"/>
      <c r="X27" s="77">
        <v>1114.4000000000001</v>
      </c>
      <c r="Y27" s="75" t="s">
        <v>180</v>
      </c>
      <c r="Z27" s="76">
        <v>44196</v>
      </c>
      <c r="AA27" s="77"/>
      <c r="AB27" s="75" t="s">
        <v>136</v>
      </c>
      <c r="AC27" s="76"/>
      <c r="AD27" s="77">
        <v>8826.4</v>
      </c>
      <c r="AE27" s="75" t="s">
        <v>210</v>
      </c>
      <c r="AF27" s="76">
        <v>44196</v>
      </c>
      <c r="AG27" s="77"/>
      <c r="AH27" s="75" t="s">
        <v>136</v>
      </c>
      <c r="AI27" s="76"/>
      <c r="AJ27" s="102"/>
      <c r="AK27" s="78">
        <v>0</v>
      </c>
      <c r="AL27" s="86"/>
      <c r="AM27" s="85"/>
      <c r="AN27" s="78">
        <v>0</v>
      </c>
      <c r="AO27" s="87"/>
      <c r="AP27" s="85"/>
      <c r="AQ27" s="78">
        <v>0</v>
      </c>
      <c r="AR27" s="87"/>
      <c r="AS27" s="85"/>
      <c r="AT27" s="78">
        <v>0</v>
      </c>
      <c r="AU27" s="87"/>
      <c r="AV27" s="85"/>
      <c r="AW27" s="78">
        <v>0</v>
      </c>
      <c r="AX27" s="103"/>
      <c r="AY27" s="64"/>
      <c r="AZ27" s="80">
        <v>0</v>
      </c>
      <c r="BA27" s="64"/>
      <c r="BB27" s="81" t="s">
        <v>104</v>
      </c>
      <c r="BC27" s="72">
        <v>0</v>
      </c>
      <c r="BD27" s="72">
        <v>0</v>
      </c>
      <c r="BE27" s="72">
        <v>715149.70000000007</v>
      </c>
      <c r="BF27" s="81" t="s">
        <v>104</v>
      </c>
      <c r="BG27" s="24"/>
      <c r="BH27" s="24"/>
      <c r="BI27" s="24"/>
      <c r="BJ27" s="24"/>
    </row>
    <row r="28" spans="1:62" s="3" customFormat="1" ht="18" customHeight="1" x14ac:dyDescent="0.3">
      <c r="A28" s="69">
        <v>15</v>
      </c>
      <c r="B28" s="89" t="s">
        <v>62</v>
      </c>
      <c r="C28" s="62">
        <v>1958</v>
      </c>
      <c r="D28" s="62" t="s">
        <v>134</v>
      </c>
      <c r="E28" s="62">
        <v>5</v>
      </c>
      <c r="F28" s="62">
        <v>7</v>
      </c>
      <c r="G28" s="62">
        <v>108</v>
      </c>
      <c r="H28" s="62">
        <v>15</v>
      </c>
      <c r="I28" s="62">
        <f t="shared" si="1"/>
        <v>93</v>
      </c>
      <c r="J28" s="62">
        <v>0</v>
      </c>
      <c r="K28" s="100">
        <v>8043</v>
      </c>
      <c r="L28" s="100">
        <v>6140.6</v>
      </c>
      <c r="M28" s="100">
        <v>883.2</v>
      </c>
      <c r="N28" s="100">
        <f t="shared" si="2"/>
        <v>5257.4000000000005</v>
      </c>
      <c r="O28" s="62">
        <v>1016</v>
      </c>
      <c r="P28" s="104"/>
      <c r="Q28" s="105"/>
      <c r="R28" s="74"/>
      <c r="S28" s="75" t="s">
        <v>136</v>
      </c>
      <c r="T28" s="76"/>
      <c r="U28" s="77"/>
      <c r="V28" s="75" t="s">
        <v>136</v>
      </c>
      <c r="W28" s="76"/>
      <c r="X28" s="77">
        <v>2735.36</v>
      </c>
      <c r="Y28" s="75" t="s">
        <v>181</v>
      </c>
      <c r="Z28" s="76">
        <v>43830</v>
      </c>
      <c r="AA28" s="77"/>
      <c r="AB28" s="75" t="s">
        <v>136</v>
      </c>
      <c r="AC28" s="76"/>
      <c r="AD28" s="77">
        <v>19864.560000000001</v>
      </c>
      <c r="AE28" s="75" t="s">
        <v>211</v>
      </c>
      <c r="AF28" s="76">
        <v>44196</v>
      </c>
      <c r="AG28" s="77"/>
      <c r="AH28" s="75" t="s">
        <v>136</v>
      </c>
      <c r="AI28" s="76"/>
      <c r="AJ28" s="102"/>
      <c r="AK28" s="78">
        <v>0</v>
      </c>
      <c r="AL28" s="86"/>
      <c r="AM28" s="85"/>
      <c r="AN28" s="78">
        <v>0</v>
      </c>
      <c r="AO28" s="87"/>
      <c r="AP28" s="85"/>
      <c r="AQ28" s="78">
        <v>0</v>
      </c>
      <c r="AR28" s="87"/>
      <c r="AS28" s="85"/>
      <c r="AT28" s="78">
        <v>0</v>
      </c>
      <c r="AU28" s="87"/>
      <c r="AV28" s="85"/>
      <c r="AW28" s="78">
        <v>0</v>
      </c>
      <c r="AX28" s="103"/>
      <c r="AY28" s="88"/>
      <c r="AZ28" s="80">
        <v>0</v>
      </c>
      <c r="BA28" s="88"/>
      <c r="BB28" s="81" t="s">
        <v>105</v>
      </c>
      <c r="BC28" s="72">
        <v>0</v>
      </c>
      <c r="BD28" s="72">
        <v>0</v>
      </c>
      <c r="BE28" s="72">
        <v>4726801.4099999992</v>
      </c>
      <c r="BF28" s="81" t="s">
        <v>105</v>
      </c>
      <c r="BG28" s="24"/>
      <c r="BH28" s="24"/>
      <c r="BI28" s="24"/>
      <c r="BJ28" s="24"/>
    </row>
    <row r="29" spans="1:62" s="3" customFormat="1" ht="16.5" customHeight="1" x14ac:dyDescent="0.3">
      <c r="A29" s="69">
        <v>16</v>
      </c>
      <c r="B29" s="89" t="s">
        <v>63</v>
      </c>
      <c r="C29" s="96" t="s">
        <v>245</v>
      </c>
      <c r="D29" s="91" t="s">
        <v>249</v>
      </c>
      <c r="E29" s="96" t="s">
        <v>250</v>
      </c>
      <c r="F29" s="96" t="s">
        <v>244</v>
      </c>
      <c r="G29" s="97">
        <v>8</v>
      </c>
      <c r="H29" s="96">
        <v>4</v>
      </c>
      <c r="I29" s="96">
        <v>4</v>
      </c>
      <c r="J29" s="96">
        <v>0</v>
      </c>
      <c r="K29" s="98">
        <v>414.6</v>
      </c>
      <c r="L29" s="98">
        <v>414.6</v>
      </c>
      <c r="M29" s="98">
        <v>0</v>
      </c>
      <c r="N29" s="98">
        <v>414.6</v>
      </c>
      <c r="O29" s="96">
        <v>19</v>
      </c>
      <c r="P29" s="104"/>
      <c r="Q29" s="105"/>
      <c r="R29" s="74">
        <v>833.4</v>
      </c>
      <c r="S29" s="75" t="s">
        <v>140</v>
      </c>
      <c r="T29" s="76">
        <v>44196</v>
      </c>
      <c r="U29" s="77"/>
      <c r="V29" s="75" t="s">
        <v>136</v>
      </c>
      <c r="W29" s="76"/>
      <c r="X29" s="77">
        <v>390</v>
      </c>
      <c r="Y29" s="75" t="s">
        <v>182</v>
      </c>
      <c r="Z29" s="76">
        <v>44196</v>
      </c>
      <c r="AA29" s="77"/>
      <c r="AB29" s="75" t="s">
        <v>136</v>
      </c>
      <c r="AC29" s="76"/>
      <c r="AD29" s="77">
        <v>1022.64</v>
      </c>
      <c r="AE29" s="75" t="s">
        <v>212</v>
      </c>
      <c r="AF29" s="76">
        <v>43830</v>
      </c>
      <c r="AG29" s="77">
        <v>75.760000000000005</v>
      </c>
      <c r="AH29" s="75" t="s">
        <v>237</v>
      </c>
      <c r="AI29" s="76">
        <v>43830</v>
      </c>
      <c r="AJ29" s="85"/>
      <c r="AK29" s="78">
        <v>0</v>
      </c>
      <c r="AL29" s="86"/>
      <c r="AM29" s="102"/>
      <c r="AN29" s="78">
        <v>0</v>
      </c>
      <c r="AO29" s="87"/>
      <c r="AP29" s="102"/>
      <c r="AQ29" s="78">
        <v>0</v>
      </c>
      <c r="AR29" s="87"/>
      <c r="AS29" s="102"/>
      <c r="AT29" s="78">
        <v>0</v>
      </c>
      <c r="AU29" s="87"/>
      <c r="AV29" s="102"/>
      <c r="AW29" s="78">
        <v>0</v>
      </c>
      <c r="AX29" s="103"/>
      <c r="AY29" s="56"/>
      <c r="AZ29" s="80">
        <v>0</v>
      </c>
      <c r="BA29" s="56"/>
      <c r="BB29" s="81" t="s">
        <v>106</v>
      </c>
      <c r="BC29" s="72">
        <v>0</v>
      </c>
      <c r="BD29" s="72">
        <v>0</v>
      </c>
      <c r="BE29" s="72">
        <v>0</v>
      </c>
      <c r="BF29" s="81" t="s">
        <v>106</v>
      </c>
      <c r="BG29" s="24"/>
      <c r="BH29" s="24"/>
      <c r="BI29" s="24"/>
      <c r="BJ29" s="24"/>
    </row>
    <row r="30" spans="1:62" s="3" customFormat="1" ht="15.75" customHeight="1" x14ac:dyDescent="0.3">
      <c r="A30" s="69">
        <v>17</v>
      </c>
      <c r="B30" s="89" t="s">
        <v>64</v>
      </c>
      <c r="C30" s="96" t="s">
        <v>245</v>
      </c>
      <c r="D30" s="91" t="s">
        <v>249</v>
      </c>
      <c r="E30" s="96" t="s">
        <v>250</v>
      </c>
      <c r="F30" s="96" t="s">
        <v>244</v>
      </c>
      <c r="G30" s="96">
        <v>8</v>
      </c>
      <c r="H30" s="96">
        <v>3</v>
      </c>
      <c r="I30" s="96">
        <v>5</v>
      </c>
      <c r="J30" s="96">
        <v>0</v>
      </c>
      <c r="K30" s="98">
        <v>413.7</v>
      </c>
      <c r="L30" s="98">
        <v>413.7</v>
      </c>
      <c r="M30" s="98">
        <v>0</v>
      </c>
      <c r="N30" s="98">
        <v>413.7</v>
      </c>
      <c r="O30" s="96">
        <v>22</v>
      </c>
      <c r="P30" s="104"/>
      <c r="Q30" s="105"/>
      <c r="R30" s="74">
        <v>913.6</v>
      </c>
      <c r="S30" s="75" t="s">
        <v>141</v>
      </c>
      <c r="T30" s="76">
        <v>44196</v>
      </c>
      <c r="U30" s="77"/>
      <c r="V30" s="75" t="s">
        <v>136</v>
      </c>
      <c r="W30" s="76"/>
      <c r="X30" s="77">
        <v>397</v>
      </c>
      <c r="Y30" s="75" t="s">
        <v>183</v>
      </c>
      <c r="Z30" s="76">
        <v>44196</v>
      </c>
      <c r="AA30" s="77"/>
      <c r="AB30" s="75" t="s">
        <v>136</v>
      </c>
      <c r="AC30" s="76"/>
      <c r="AD30" s="77">
        <v>1061.96</v>
      </c>
      <c r="AE30" s="75" t="s">
        <v>213</v>
      </c>
      <c r="AF30" s="76">
        <v>43830</v>
      </c>
      <c r="AG30" s="77">
        <v>75.400000000000006</v>
      </c>
      <c r="AH30" s="75" t="s">
        <v>238</v>
      </c>
      <c r="AI30" s="76">
        <v>43830</v>
      </c>
      <c r="AJ30" s="85"/>
      <c r="AK30" s="78">
        <v>0</v>
      </c>
      <c r="AL30" s="86"/>
      <c r="AM30" s="102"/>
      <c r="AN30" s="78">
        <v>0</v>
      </c>
      <c r="AO30" s="87"/>
      <c r="AP30" s="102"/>
      <c r="AQ30" s="78">
        <v>0</v>
      </c>
      <c r="AR30" s="87"/>
      <c r="AS30" s="102"/>
      <c r="AT30" s="78">
        <v>0</v>
      </c>
      <c r="AU30" s="87"/>
      <c r="AV30" s="102"/>
      <c r="AW30" s="78">
        <v>0</v>
      </c>
      <c r="AX30" s="103"/>
      <c r="AY30" s="64"/>
      <c r="AZ30" s="80">
        <v>0</v>
      </c>
      <c r="BA30" s="64"/>
      <c r="BB30" s="81" t="s">
        <v>107</v>
      </c>
      <c r="BC30" s="72">
        <v>0</v>
      </c>
      <c r="BD30" s="72">
        <v>0</v>
      </c>
      <c r="BE30" s="72">
        <v>0</v>
      </c>
      <c r="BF30" s="81" t="s">
        <v>107</v>
      </c>
      <c r="BG30" s="24"/>
      <c r="BH30" s="24"/>
      <c r="BI30" s="24"/>
      <c r="BJ30" s="24"/>
    </row>
    <row r="31" spans="1:62" s="3" customFormat="1" ht="18" customHeight="1" x14ac:dyDescent="0.3">
      <c r="A31" s="69">
        <v>18</v>
      </c>
      <c r="B31" s="89" t="s">
        <v>65</v>
      </c>
      <c r="C31" s="96" t="s">
        <v>245</v>
      </c>
      <c r="D31" s="91" t="s">
        <v>249</v>
      </c>
      <c r="E31" s="96" t="s">
        <v>250</v>
      </c>
      <c r="F31" s="96" t="s">
        <v>244</v>
      </c>
      <c r="G31" s="96">
        <v>6</v>
      </c>
      <c r="H31" s="96">
        <v>3</v>
      </c>
      <c r="I31" s="96">
        <v>3</v>
      </c>
      <c r="J31" s="96">
        <v>0</v>
      </c>
      <c r="K31" s="98">
        <v>332.5</v>
      </c>
      <c r="L31" s="98">
        <v>332.5</v>
      </c>
      <c r="M31" s="98">
        <v>0</v>
      </c>
      <c r="N31" s="98">
        <v>332.5</v>
      </c>
      <c r="O31" s="96">
        <v>16</v>
      </c>
      <c r="P31" s="104"/>
      <c r="Q31" s="105"/>
      <c r="R31" s="74">
        <v>755.2</v>
      </c>
      <c r="S31" s="75" t="s">
        <v>142</v>
      </c>
      <c r="T31" s="76">
        <v>44196</v>
      </c>
      <c r="U31" s="77"/>
      <c r="V31" s="75" t="s">
        <v>136</v>
      </c>
      <c r="W31" s="76"/>
      <c r="X31" s="77">
        <v>704.2</v>
      </c>
      <c r="Y31" s="75" t="s">
        <v>184</v>
      </c>
      <c r="Z31" s="76">
        <v>44196</v>
      </c>
      <c r="AA31" s="77"/>
      <c r="AB31" s="75" t="s">
        <v>136</v>
      </c>
      <c r="AC31" s="76"/>
      <c r="AD31" s="77">
        <v>1023.35</v>
      </c>
      <c r="AE31" s="75" t="s">
        <v>214</v>
      </c>
      <c r="AF31" s="76">
        <v>43830</v>
      </c>
      <c r="AG31" s="77">
        <v>74.260000000000005</v>
      </c>
      <c r="AH31" s="75" t="s">
        <v>239</v>
      </c>
      <c r="AI31" s="76">
        <v>43830</v>
      </c>
      <c r="AJ31" s="102"/>
      <c r="AK31" s="78">
        <v>0</v>
      </c>
      <c r="AL31" s="86"/>
      <c r="AM31" s="102"/>
      <c r="AN31" s="78">
        <v>0</v>
      </c>
      <c r="AO31" s="87"/>
      <c r="AP31" s="102"/>
      <c r="AQ31" s="78">
        <v>0</v>
      </c>
      <c r="AR31" s="87"/>
      <c r="AS31" s="102"/>
      <c r="AT31" s="78">
        <v>0</v>
      </c>
      <c r="AU31" s="87"/>
      <c r="AV31" s="102"/>
      <c r="AW31" s="78">
        <v>0</v>
      </c>
      <c r="AX31" s="103"/>
      <c r="AY31" s="88"/>
      <c r="AZ31" s="80">
        <v>0</v>
      </c>
      <c r="BA31" s="88"/>
      <c r="BB31" s="81" t="s">
        <v>108</v>
      </c>
      <c r="BC31" s="72">
        <v>0</v>
      </c>
      <c r="BD31" s="72">
        <v>0</v>
      </c>
      <c r="BE31" s="72">
        <v>0</v>
      </c>
      <c r="BF31" s="81" t="s">
        <v>108</v>
      </c>
      <c r="BG31" s="24"/>
      <c r="BH31" s="24"/>
      <c r="BI31" s="24"/>
      <c r="BJ31" s="24"/>
    </row>
    <row r="32" spans="1:62" s="6" customFormat="1" ht="18" customHeight="1" x14ac:dyDescent="0.3">
      <c r="A32" s="69">
        <v>19</v>
      </c>
      <c r="B32" s="89" t="s">
        <v>66</v>
      </c>
      <c r="C32" s="109" t="s">
        <v>245</v>
      </c>
      <c r="D32" s="110" t="s">
        <v>249</v>
      </c>
      <c r="E32" s="109" t="s">
        <v>250</v>
      </c>
      <c r="F32" s="109" t="s">
        <v>244</v>
      </c>
      <c r="G32" s="99">
        <v>6</v>
      </c>
      <c r="H32" s="109">
        <v>3</v>
      </c>
      <c r="I32" s="109">
        <v>3</v>
      </c>
      <c r="J32" s="109">
        <v>0</v>
      </c>
      <c r="K32" s="101">
        <v>348</v>
      </c>
      <c r="L32" s="101">
        <v>348</v>
      </c>
      <c r="M32" s="101">
        <v>0</v>
      </c>
      <c r="N32" s="101">
        <v>348</v>
      </c>
      <c r="O32" s="109">
        <v>28</v>
      </c>
      <c r="P32" s="104"/>
      <c r="Q32" s="105"/>
      <c r="R32" s="74">
        <v>1023.56</v>
      </c>
      <c r="S32" s="75" t="s">
        <v>143</v>
      </c>
      <c r="T32" s="76">
        <v>44196</v>
      </c>
      <c r="U32" s="77"/>
      <c r="V32" s="75" t="s">
        <v>136</v>
      </c>
      <c r="W32" s="76"/>
      <c r="X32" s="77">
        <v>423.38</v>
      </c>
      <c r="Y32" s="75" t="s">
        <v>185</v>
      </c>
      <c r="Z32" s="76">
        <v>43830</v>
      </c>
      <c r="AA32" s="77"/>
      <c r="AB32" s="75" t="s">
        <v>136</v>
      </c>
      <c r="AC32" s="76"/>
      <c r="AD32" s="77">
        <v>1236.73</v>
      </c>
      <c r="AE32" s="75" t="s">
        <v>215</v>
      </c>
      <c r="AF32" s="76">
        <v>43830</v>
      </c>
      <c r="AG32" s="77">
        <v>66.06</v>
      </c>
      <c r="AH32" s="75" t="s">
        <v>240</v>
      </c>
      <c r="AI32" s="76">
        <v>44926</v>
      </c>
      <c r="AJ32" s="111"/>
      <c r="AK32" s="78">
        <v>0</v>
      </c>
      <c r="AL32" s="106"/>
      <c r="AM32" s="111"/>
      <c r="AN32" s="78">
        <v>0</v>
      </c>
      <c r="AO32" s="71"/>
      <c r="AP32" s="111"/>
      <c r="AQ32" s="78">
        <v>0</v>
      </c>
      <c r="AR32" s="71"/>
      <c r="AS32" s="111"/>
      <c r="AT32" s="78">
        <v>0</v>
      </c>
      <c r="AU32" s="71"/>
      <c r="AV32" s="111"/>
      <c r="AW32" s="78">
        <v>0</v>
      </c>
      <c r="AX32" s="108"/>
      <c r="AY32" s="56"/>
      <c r="AZ32" s="80">
        <v>0</v>
      </c>
      <c r="BA32" s="56"/>
      <c r="BB32" s="81" t="s">
        <v>109</v>
      </c>
      <c r="BC32" s="72">
        <v>0</v>
      </c>
      <c r="BD32" s="72">
        <v>0</v>
      </c>
      <c r="BE32" s="72">
        <v>0</v>
      </c>
      <c r="BF32" s="81" t="s">
        <v>109</v>
      </c>
      <c r="BG32" s="68"/>
      <c r="BH32" s="68"/>
      <c r="BI32" s="68"/>
      <c r="BJ32" s="68"/>
    </row>
    <row r="33" spans="1:62" s="3" customFormat="1" ht="15.75" customHeight="1" x14ac:dyDescent="0.3">
      <c r="A33" s="69">
        <v>20</v>
      </c>
      <c r="B33" s="89" t="s">
        <v>67</v>
      </c>
      <c r="C33" s="62">
        <v>1951</v>
      </c>
      <c r="D33" s="110" t="s">
        <v>135</v>
      </c>
      <c r="E33" s="62">
        <v>3</v>
      </c>
      <c r="F33" s="62">
        <v>2</v>
      </c>
      <c r="G33" s="62">
        <v>18</v>
      </c>
      <c r="H33" s="62">
        <v>5</v>
      </c>
      <c r="I33" s="62">
        <f t="shared" ref="I33" si="3">G33-H33</f>
        <v>13</v>
      </c>
      <c r="J33" s="62">
        <v>0</v>
      </c>
      <c r="K33" s="100">
        <v>1017.1</v>
      </c>
      <c r="L33" s="100">
        <v>908.4</v>
      </c>
      <c r="M33" s="100">
        <v>219.9</v>
      </c>
      <c r="N33" s="100">
        <f t="shared" ref="N33" si="4">L33-M33</f>
        <v>688.5</v>
      </c>
      <c r="O33" s="62">
        <v>47</v>
      </c>
      <c r="P33" s="104"/>
      <c r="Q33" s="105"/>
      <c r="R33" s="74">
        <v>1821.8</v>
      </c>
      <c r="S33" s="75" t="s">
        <v>144</v>
      </c>
      <c r="T33" s="76">
        <v>44196</v>
      </c>
      <c r="U33" s="77"/>
      <c r="V33" s="75" t="s">
        <v>136</v>
      </c>
      <c r="W33" s="76"/>
      <c r="X33" s="77"/>
      <c r="Y33" s="75" t="s">
        <v>136</v>
      </c>
      <c r="Z33" s="76"/>
      <c r="AA33" s="77"/>
      <c r="AB33" s="75" t="s">
        <v>136</v>
      </c>
      <c r="AC33" s="76"/>
      <c r="AD33" s="77">
        <v>2204.6</v>
      </c>
      <c r="AE33" s="75" t="s">
        <v>216</v>
      </c>
      <c r="AF33" s="76">
        <v>44196</v>
      </c>
      <c r="AG33" s="77"/>
      <c r="AH33" s="75" t="s">
        <v>136</v>
      </c>
      <c r="AI33" s="76"/>
      <c r="AJ33" s="102"/>
      <c r="AK33" s="78">
        <v>0</v>
      </c>
      <c r="AL33" s="86"/>
      <c r="AM33" s="102"/>
      <c r="AN33" s="78">
        <v>0</v>
      </c>
      <c r="AO33" s="87"/>
      <c r="AP33" s="102"/>
      <c r="AQ33" s="78">
        <v>0</v>
      </c>
      <c r="AR33" s="87"/>
      <c r="AS33" s="102"/>
      <c r="AT33" s="78">
        <v>0</v>
      </c>
      <c r="AU33" s="87"/>
      <c r="AV33" s="102"/>
      <c r="AW33" s="78">
        <v>0</v>
      </c>
      <c r="AX33" s="103"/>
      <c r="AY33" s="56"/>
      <c r="AZ33" s="80">
        <v>0</v>
      </c>
      <c r="BA33" s="56"/>
      <c r="BB33" s="81" t="s">
        <v>110</v>
      </c>
      <c r="BC33" s="72">
        <v>0</v>
      </c>
      <c r="BD33" s="72">
        <v>0</v>
      </c>
      <c r="BE33" s="72">
        <v>0</v>
      </c>
      <c r="BF33" s="81" t="s">
        <v>110</v>
      </c>
      <c r="BG33" s="24"/>
      <c r="BH33" s="24"/>
      <c r="BI33" s="24"/>
      <c r="BJ33" s="24"/>
    </row>
    <row r="34" spans="1:62" s="3" customFormat="1" ht="18" customHeight="1" x14ac:dyDescent="0.3">
      <c r="A34" s="69">
        <v>21</v>
      </c>
      <c r="B34" s="89" t="s">
        <v>68</v>
      </c>
      <c r="C34" s="96" t="s">
        <v>251</v>
      </c>
      <c r="D34" s="91" t="s">
        <v>249</v>
      </c>
      <c r="E34" s="96" t="s">
        <v>250</v>
      </c>
      <c r="F34" s="96" t="s">
        <v>244</v>
      </c>
      <c r="G34" s="96">
        <v>8</v>
      </c>
      <c r="H34" s="96">
        <v>5</v>
      </c>
      <c r="I34" s="96">
        <v>3</v>
      </c>
      <c r="J34" s="96">
        <v>0</v>
      </c>
      <c r="K34" s="98">
        <v>373.2</v>
      </c>
      <c r="L34" s="98">
        <v>373.2</v>
      </c>
      <c r="M34" s="98">
        <v>0</v>
      </c>
      <c r="N34" s="98">
        <v>373.2</v>
      </c>
      <c r="O34" s="96">
        <v>28</v>
      </c>
      <c r="P34" s="104"/>
      <c r="Q34" s="105"/>
      <c r="R34" s="74">
        <v>748.9</v>
      </c>
      <c r="S34" s="75" t="s">
        <v>145</v>
      </c>
      <c r="T34" s="76">
        <v>44196</v>
      </c>
      <c r="U34" s="77"/>
      <c r="V34" s="75" t="s">
        <v>136</v>
      </c>
      <c r="W34" s="76"/>
      <c r="X34" s="77">
        <v>407</v>
      </c>
      <c r="Y34" s="75" t="s">
        <v>186</v>
      </c>
      <c r="Z34" s="76">
        <v>44196</v>
      </c>
      <c r="AA34" s="77"/>
      <c r="AB34" s="75" t="s">
        <v>136</v>
      </c>
      <c r="AC34" s="76"/>
      <c r="AD34" s="77">
        <v>1062.5999999999999</v>
      </c>
      <c r="AE34" s="75" t="s">
        <v>217</v>
      </c>
      <c r="AF34" s="76">
        <v>43830</v>
      </c>
      <c r="AG34" s="77"/>
      <c r="AH34" s="75" t="s">
        <v>136</v>
      </c>
      <c r="AI34" s="76"/>
      <c r="AJ34" s="102"/>
      <c r="AK34" s="78">
        <v>0</v>
      </c>
      <c r="AL34" s="86"/>
      <c r="AM34" s="85"/>
      <c r="AN34" s="78">
        <v>0</v>
      </c>
      <c r="AO34" s="87"/>
      <c r="AP34" s="85"/>
      <c r="AQ34" s="78">
        <v>0</v>
      </c>
      <c r="AR34" s="87"/>
      <c r="AS34" s="85"/>
      <c r="AT34" s="78">
        <v>0</v>
      </c>
      <c r="AU34" s="87"/>
      <c r="AV34" s="85"/>
      <c r="AW34" s="78">
        <v>0</v>
      </c>
      <c r="AX34" s="103"/>
      <c r="AY34" s="64"/>
      <c r="AZ34" s="80">
        <v>0</v>
      </c>
      <c r="BA34" s="64"/>
      <c r="BB34" s="81" t="s">
        <v>111</v>
      </c>
      <c r="BC34" s="72">
        <v>0</v>
      </c>
      <c r="BD34" s="72">
        <v>0</v>
      </c>
      <c r="BE34" s="72">
        <v>0</v>
      </c>
      <c r="BF34" s="81" t="s">
        <v>111</v>
      </c>
      <c r="BG34" s="24"/>
      <c r="BH34" s="24"/>
      <c r="BI34" s="24"/>
      <c r="BJ34" s="24"/>
    </row>
    <row r="35" spans="1:62" s="3" customFormat="1" ht="15.75" customHeight="1" x14ac:dyDescent="0.3">
      <c r="A35" s="69">
        <v>22</v>
      </c>
      <c r="B35" s="89" t="s">
        <v>69</v>
      </c>
      <c r="C35" s="71" t="s">
        <v>245</v>
      </c>
      <c r="D35" s="71" t="s">
        <v>249</v>
      </c>
      <c r="E35" s="71" t="s">
        <v>250</v>
      </c>
      <c r="F35" s="71" t="s">
        <v>244</v>
      </c>
      <c r="G35" s="71">
        <v>8</v>
      </c>
      <c r="H35" s="71">
        <v>4</v>
      </c>
      <c r="I35" s="71">
        <v>4</v>
      </c>
      <c r="J35" s="71">
        <v>0</v>
      </c>
      <c r="K35" s="72">
        <v>372.8</v>
      </c>
      <c r="L35" s="72">
        <v>372.8</v>
      </c>
      <c r="M35" s="72">
        <v>0</v>
      </c>
      <c r="N35" s="72">
        <v>372.8</v>
      </c>
      <c r="O35" s="71">
        <v>26</v>
      </c>
      <c r="P35" s="71"/>
      <c r="Q35" s="105"/>
      <c r="R35" s="74">
        <v>749.4</v>
      </c>
      <c r="S35" s="75" t="s">
        <v>146</v>
      </c>
      <c r="T35" s="76">
        <v>44196</v>
      </c>
      <c r="U35" s="77"/>
      <c r="V35" s="75" t="s">
        <v>136</v>
      </c>
      <c r="W35" s="76"/>
      <c r="X35" s="77">
        <v>410.2</v>
      </c>
      <c r="Y35" s="75" t="s">
        <v>187</v>
      </c>
      <c r="Z35" s="76">
        <v>44196</v>
      </c>
      <c r="AA35" s="77"/>
      <c r="AB35" s="75" t="s">
        <v>136</v>
      </c>
      <c r="AC35" s="76"/>
      <c r="AD35" s="77">
        <v>1061.06</v>
      </c>
      <c r="AE35" s="75" t="s">
        <v>218</v>
      </c>
      <c r="AF35" s="76">
        <v>43830</v>
      </c>
      <c r="AG35" s="77"/>
      <c r="AH35" s="75" t="s">
        <v>136</v>
      </c>
      <c r="AI35" s="76"/>
      <c r="AJ35" s="85"/>
      <c r="AK35" s="78">
        <v>0</v>
      </c>
      <c r="AL35" s="86"/>
      <c r="AM35" s="102"/>
      <c r="AN35" s="78">
        <v>0</v>
      </c>
      <c r="AO35" s="87"/>
      <c r="AP35" s="102"/>
      <c r="AQ35" s="78">
        <v>0</v>
      </c>
      <c r="AR35" s="87"/>
      <c r="AS35" s="102"/>
      <c r="AT35" s="78">
        <v>0</v>
      </c>
      <c r="AU35" s="87"/>
      <c r="AV35" s="102"/>
      <c r="AW35" s="78">
        <v>0</v>
      </c>
      <c r="AX35" s="103"/>
      <c r="AY35" s="88"/>
      <c r="AZ35" s="80">
        <v>0</v>
      </c>
      <c r="BA35" s="88"/>
      <c r="BB35" s="81" t="s">
        <v>112</v>
      </c>
      <c r="BC35" s="72">
        <v>0</v>
      </c>
      <c r="BD35" s="72">
        <v>0</v>
      </c>
      <c r="BE35" s="72">
        <v>0</v>
      </c>
      <c r="BF35" s="81" t="s">
        <v>112</v>
      </c>
      <c r="BG35" s="24"/>
      <c r="BH35" s="24"/>
      <c r="BI35" s="24"/>
      <c r="BJ35" s="24"/>
    </row>
    <row r="36" spans="1:62" s="3" customFormat="1" ht="15" customHeight="1" x14ac:dyDescent="0.3">
      <c r="A36" s="69">
        <v>23</v>
      </c>
      <c r="B36" s="89" t="s">
        <v>70</v>
      </c>
      <c r="C36" s="71" t="s">
        <v>245</v>
      </c>
      <c r="D36" s="71" t="s">
        <v>249</v>
      </c>
      <c r="E36" s="71" t="s">
        <v>250</v>
      </c>
      <c r="F36" s="71" t="s">
        <v>250</v>
      </c>
      <c r="G36" s="71">
        <v>12</v>
      </c>
      <c r="H36" s="71">
        <v>6</v>
      </c>
      <c r="I36" s="71">
        <v>6</v>
      </c>
      <c r="J36" s="71">
        <v>0</v>
      </c>
      <c r="K36" s="72">
        <v>631.27</v>
      </c>
      <c r="L36" s="72">
        <v>631.27</v>
      </c>
      <c r="M36" s="72">
        <v>0</v>
      </c>
      <c r="N36" s="72">
        <v>631.27</v>
      </c>
      <c r="O36" s="71">
        <v>37</v>
      </c>
      <c r="P36" s="71"/>
      <c r="Q36" s="105"/>
      <c r="R36" s="74">
        <v>1302.26</v>
      </c>
      <c r="S36" s="75" t="s">
        <v>147</v>
      </c>
      <c r="T36" s="76">
        <v>44196</v>
      </c>
      <c r="U36" s="77"/>
      <c r="V36" s="75" t="s">
        <v>136</v>
      </c>
      <c r="W36" s="76"/>
      <c r="X36" s="77">
        <v>1406.2</v>
      </c>
      <c r="Y36" s="75" t="s">
        <v>188</v>
      </c>
      <c r="Z36" s="76">
        <v>44196</v>
      </c>
      <c r="AA36" s="77"/>
      <c r="AB36" s="75" t="s">
        <v>136</v>
      </c>
      <c r="AC36" s="76"/>
      <c r="AD36" s="77">
        <v>1413.2</v>
      </c>
      <c r="AE36" s="75" t="s">
        <v>219</v>
      </c>
      <c r="AF36" s="76">
        <v>43830</v>
      </c>
      <c r="AG36" s="77"/>
      <c r="AH36" s="75" t="s">
        <v>136</v>
      </c>
      <c r="AI36" s="76"/>
      <c r="AJ36" s="102"/>
      <c r="AK36" s="78">
        <v>0</v>
      </c>
      <c r="AL36" s="86"/>
      <c r="AM36" s="85"/>
      <c r="AN36" s="78">
        <v>0</v>
      </c>
      <c r="AO36" s="87"/>
      <c r="AP36" s="85"/>
      <c r="AQ36" s="78">
        <v>0</v>
      </c>
      <c r="AR36" s="87"/>
      <c r="AS36" s="85"/>
      <c r="AT36" s="78">
        <v>0</v>
      </c>
      <c r="AU36" s="87"/>
      <c r="AV36" s="85"/>
      <c r="AW36" s="78">
        <v>0</v>
      </c>
      <c r="AX36" s="103"/>
      <c r="AY36" s="56"/>
      <c r="AZ36" s="80">
        <v>0</v>
      </c>
      <c r="BA36" s="56"/>
      <c r="BB36" s="81" t="s">
        <v>113</v>
      </c>
      <c r="BC36" s="72">
        <v>0</v>
      </c>
      <c r="BD36" s="72">
        <v>0</v>
      </c>
      <c r="BE36" s="72">
        <v>0</v>
      </c>
      <c r="BF36" s="81" t="s">
        <v>113</v>
      </c>
      <c r="BG36" s="24"/>
      <c r="BH36" s="24"/>
      <c r="BI36" s="24"/>
      <c r="BJ36" s="24"/>
    </row>
    <row r="37" spans="1:62" s="3" customFormat="1" ht="17.25" customHeight="1" x14ac:dyDescent="0.3">
      <c r="A37" s="69">
        <v>24</v>
      </c>
      <c r="B37" s="89" t="s">
        <v>71</v>
      </c>
      <c r="C37" s="96" t="s">
        <v>245</v>
      </c>
      <c r="D37" s="91" t="s">
        <v>249</v>
      </c>
      <c r="E37" s="96" t="s">
        <v>250</v>
      </c>
      <c r="F37" s="96" t="s">
        <v>250</v>
      </c>
      <c r="G37" s="96">
        <v>12</v>
      </c>
      <c r="H37" s="96">
        <v>6</v>
      </c>
      <c r="I37" s="96">
        <v>6</v>
      </c>
      <c r="J37" s="96">
        <v>0</v>
      </c>
      <c r="K37" s="98">
        <v>615.76</v>
      </c>
      <c r="L37" s="98">
        <v>615.76</v>
      </c>
      <c r="M37" s="98">
        <v>0</v>
      </c>
      <c r="N37" s="98">
        <v>615.76</v>
      </c>
      <c r="O37" s="96">
        <v>37</v>
      </c>
      <c r="P37" s="104"/>
      <c r="Q37" s="105"/>
      <c r="R37" s="74">
        <v>1766.19</v>
      </c>
      <c r="S37" s="75" t="s">
        <v>148</v>
      </c>
      <c r="T37" s="76">
        <v>44196</v>
      </c>
      <c r="U37" s="77"/>
      <c r="V37" s="75" t="s">
        <v>136</v>
      </c>
      <c r="W37" s="76"/>
      <c r="X37" s="77">
        <v>769.9</v>
      </c>
      <c r="Y37" s="75" t="s">
        <v>189</v>
      </c>
      <c r="Z37" s="76">
        <v>43830</v>
      </c>
      <c r="AA37" s="77"/>
      <c r="AB37" s="75" t="s">
        <v>136</v>
      </c>
      <c r="AC37" s="76"/>
      <c r="AD37" s="77">
        <v>1536.36</v>
      </c>
      <c r="AE37" s="75" t="s">
        <v>220</v>
      </c>
      <c r="AF37" s="76">
        <v>43830</v>
      </c>
      <c r="AG37" s="77"/>
      <c r="AH37" s="75" t="s">
        <v>136</v>
      </c>
      <c r="AI37" s="76"/>
      <c r="AJ37" s="102"/>
      <c r="AK37" s="78">
        <v>0</v>
      </c>
      <c r="AL37" s="86"/>
      <c r="AM37" s="102"/>
      <c r="AN37" s="78">
        <v>0</v>
      </c>
      <c r="AO37" s="87"/>
      <c r="AP37" s="102"/>
      <c r="AQ37" s="78">
        <v>0</v>
      </c>
      <c r="AR37" s="87"/>
      <c r="AS37" s="102"/>
      <c r="AT37" s="78">
        <v>0</v>
      </c>
      <c r="AU37" s="87"/>
      <c r="AV37" s="102"/>
      <c r="AW37" s="78">
        <v>0</v>
      </c>
      <c r="AX37" s="103"/>
      <c r="AY37" s="64"/>
      <c r="AZ37" s="80">
        <v>0</v>
      </c>
      <c r="BA37" s="64"/>
      <c r="BB37" s="81" t="s">
        <v>114</v>
      </c>
      <c r="BC37" s="72">
        <v>0</v>
      </c>
      <c r="BD37" s="72">
        <v>0</v>
      </c>
      <c r="BE37" s="72">
        <v>0</v>
      </c>
      <c r="BF37" s="81" t="s">
        <v>114</v>
      </c>
      <c r="BG37" s="24"/>
      <c r="BH37" s="24"/>
      <c r="BI37" s="24"/>
      <c r="BJ37" s="24"/>
    </row>
    <row r="38" spans="1:62" s="3" customFormat="1" ht="15.75" customHeight="1" x14ac:dyDescent="0.3">
      <c r="A38" s="69">
        <v>25</v>
      </c>
      <c r="B38" s="89" t="s">
        <v>72</v>
      </c>
      <c r="C38" s="71" t="s">
        <v>245</v>
      </c>
      <c r="D38" s="71" t="s">
        <v>249</v>
      </c>
      <c r="E38" s="71" t="s">
        <v>250</v>
      </c>
      <c r="F38" s="71" t="s">
        <v>250</v>
      </c>
      <c r="G38" s="71">
        <v>12</v>
      </c>
      <c r="H38" s="71">
        <v>4</v>
      </c>
      <c r="I38" s="71">
        <v>8</v>
      </c>
      <c r="J38" s="71">
        <v>0</v>
      </c>
      <c r="K38" s="72">
        <v>638.5</v>
      </c>
      <c r="L38" s="72">
        <v>638.5</v>
      </c>
      <c r="M38" s="72">
        <v>0</v>
      </c>
      <c r="N38" s="72">
        <v>638.5</v>
      </c>
      <c r="O38" s="71">
        <v>31</v>
      </c>
      <c r="P38" s="71"/>
      <c r="Q38" s="105"/>
      <c r="R38" s="74">
        <v>1718.5</v>
      </c>
      <c r="S38" s="75" t="s">
        <v>149</v>
      </c>
      <c r="T38" s="76">
        <v>44196</v>
      </c>
      <c r="U38" s="77"/>
      <c r="V38" s="75" t="s">
        <v>136</v>
      </c>
      <c r="W38" s="76"/>
      <c r="X38" s="77">
        <v>1485.74</v>
      </c>
      <c r="Y38" s="75" t="s">
        <v>190</v>
      </c>
      <c r="Z38" s="76">
        <v>43830</v>
      </c>
      <c r="AA38" s="77"/>
      <c r="AB38" s="75" t="s">
        <v>136</v>
      </c>
      <c r="AC38" s="76"/>
      <c r="AD38" s="77">
        <v>2562.89</v>
      </c>
      <c r="AE38" s="75" t="s">
        <v>221</v>
      </c>
      <c r="AF38" s="76">
        <v>43830</v>
      </c>
      <c r="AG38" s="77"/>
      <c r="AH38" s="75" t="s">
        <v>136</v>
      </c>
      <c r="AI38" s="76"/>
      <c r="AJ38" s="85"/>
      <c r="AK38" s="78">
        <v>0</v>
      </c>
      <c r="AL38" s="86"/>
      <c r="AM38" s="85"/>
      <c r="AN38" s="78">
        <v>0</v>
      </c>
      <c r="AO38" s="87"/>
      <c r="AP38" s="85"/>
      <c r="AQ38" s="78">
        <v>0</v>
      </c>
      <c r="AR38" s="87"/>
      <c r="AS38" s="85"/>
      <c r="AT38" s="78">
        <v>0</v>
      </c>
      <c r="AU38" s="87"/>
      <c r="AV38" s="85"/>
      <c r="AW38" s="78">
        <v>0</v>
      </c>
      <c r="AX38" s="103"/>
      <c r="AY38" s="88"/>
      <c r="AZ38" s="80">
        <v>0</v>
      </c>
      <c r="BA38" s="88"/>
      <c r="BB38" s="81" t="s">
        <v>115</v>
      </c>
      <c r="BC38" s="72">
        <v>0</v>
      </c>
      <c r="BD38" s="72">
        <v>0</v>
      </c>
      <c r="BE38" s="72">
        <v>0</v>
      </c>
      <c r="BF38" s="81" t="s">
        <v>115</v>
      </c>
      <c r="BG38" s="24"/>
      <c r="BH38" s="24"/>
      <c r="BI38" s="24"/>
      <c r="BJ38" s="24"/>
    </row>
    <row r="39" spans="1:62" s="3" customFormat="1" ht="17.25" customHeight="1" x14ac:dyDescent="0.3">
      <c r="A39" s="69">
        <v>26</v>
      </c>
      <c r="B39" s="89" t="s">
        <v>73</v>
      </c>
      <c r="C39" s="71" t="s">
        <v>251</v>
      </c>
      <c r="D39" s="71" t="s">
        <v>249</v>
      </c>
      <c r="E39" s="71" t="s">
        <v>250</v>
      </c>
      <c r="F39" s="71" t="s">
        <v>250</v>
      </c>
      <c r="G39" s="71">
        <v>12</v>
      </c>
      <c r="H39" s="71">
        <v>6</v>
      </c>
      <c r="I39" s="71">
        <v>6</v>
      </c>
      <c r="J39" s="71">
        <v>0</v>
      </c>
      <c r="K39" s="72">
        <v>616.6</v>
      </c>
      <c r="L39" s="72">
        <v>616.6</v>
      </c>
      <c r="M39" s="72">
        <v>0</v>
      </c>
      <c r="N39" s="72">
        <v>616.6</v>
      </c>
      <c r="O39" s="71">
        <v>42</v>
      </c>
      <c r="P39" s="71"/>
      <c r="Q39" s="105"/>
      <c r="R39" s="74">
        <v>1692.2</v>
      </c>
      <c r="S39" s="75" t="s">
        <v>150</v>
      </c>
      <c r="T39" s="76">
        <v>44196</v>
      </c>
      <c r="U39" s="77"/>
      <c r="V39" s="75" t="s">
        <v>136</v>
      </c>
      <c r="W39" s="76"/>
      <c r="X39" s="77">
        <v>1414.4</v>
      </c>
      <c r="Y39" s="75" t="s">
        <v>191</v>
      </c>
      <c r="Z39" s="76">
        <v>43830</v>
      </c>
      <c r="AA39" s="77"/>
      <c r="AB39" s="75" t="s">
        <v>136</v>
      </c>
      <c r="AC39" s="76"/>
      <c r="AD39" s="77">
        <v>2181.3200000000002</v>
      </c>
      <c r="AE39" s="75" t="s">
        <v>222</v>
      </c>
      <c r="AF39" s="76">
        <v>43465</v>
      </c>
      <c r="AG39" s="77"/>
      <c r="AH39" s="75" t="s">
        <v>136</v>
      </c>
      <c r="AI39" s="76"/>
      <c r="AJ39" s="102"/>
      <c r="AK39" s="78">
        <v>0</v>
      </c>
      <c r="AL39" s="86"/>
      <c r="AM39" s="102"/>
      <c r="AN39" s="78">
        <v>0</v>
      </c>
      <c r="AO39" s="87"/>
      <c r="AP39" s="102"/>
      <c r="AQ39" s="78">
        <v>0</v>
      </c>
      <c r="AR39" s="87"/>
      <c r="AS39" s="102"/>
      <c r="AT39" s="78">
        <v>0</v>
      </c>
      <c r="AU39" s="87"/>
      <c r="AV39" s="102"/>
      <c r="AW39" s="78">
        <v>0</v>
      </c>
      <c r="AX39" s="103"/>
      <c r="AY39" s="56"/>
      <c r="AZ39" s="80">
        <v>0</v>
      </c>
      <c r="BA39" s="56"/>
      <c r="BB39" s="81" t="s">
        <v>116</v>
      </c>
      <c r="BC39" s="72">
        <v>0</v>
      </c>
      <c r="BD39" s="72">
        <v>0</v>
      </c>
      <c r="BE39" s="72">
        <v>0</v>
      </c>
      <c r="BF39" s="81" t="s">
        <v>116</v>
      </c>
      <c r="BG39" s="24"/>
      <c r="BH39" s="24"/>
      <c r="BI39" s="24"/>
      <c r="BJ39" s="24"/>
    </row>
    <row r="40" spans="1:62" s="3" customFormat="1" ht="17.25" customHeight="1" x14ac:dyDescent="0.3">
      <c r="A40" s="69">
        <v>27</v>
      </c>
      <c r="B40" s="89" t="s">
        <v>74</v>
      </c>
      <c r="C40" s="71" t="s">
        <v>251</v>
      </c>
      <c r="D40" s="71" t="s">
        <v>249</v>
      </c>
      <c r="E40" s="71">
        <v>2</v>
      </c>
      <c r="F40" s="71">
        <v>2</v>
      </c>
      <c r="G40" s="71">
        <v>16</v>
      </c>
      <c r="H40" s="71">
        <v>3</v>
      </c>
      <c r="I40" s="71">
        <v>13</v>
      </c>
      <c r="J40" s="71">
        <v>0</v>
      </c>
      <c r="K40" s="72">
        <v>686.5</v>
      </c>
      <c r="L40" s="72">
        <v>686.5</v>
      </c>
      <c r="M40" s="72">
        <v>0</v>
      </c>
      <c r="N40" s="72">
        <v>686.5</v>
      </c>
      <c r="O40" s="71">
        <v>33</v>
      </c>
      <c r="P40" s="71"/>
      <c r="Q40" s="105"/>
      <c r="R40" s="74">
        <v>1378.2</v>
      </c>
      <c r="S40" s="75" t="s">
        <v>151</v>
      </c>
      <c r="T40" s="76">
        <v>44196</v>
      </c>
      <c r="U40" s="77"/>
      <c r="V40" s="75" t="s">
        <v>136</v>
      </c>
      <c r="W40" s="76"/>
      <c r="X40" s="77">
        <v>926</v>
      </c>
      <c r="Y40" s="75" t="s">
        <v>192</v>
      </c>
      <c r="Z40" s="76">
        <v>44196</v>
      </c>
      <c r="AA40" s="77"/>
      <c r="AB40" s="75" t="s">
        <v>136</v>
      </c>
      <c r="AC40" s="76"/>
      <c r="AD40" s="77">
        <v>1424.2</v>
      </c>
      <c r="AE40" s="75" t="s">
        <v>223</v>
      </c>
      <c r="AF40" s="76">
        <v>43830</v>
      </c>
      <c r="AG40" s="77"/>
      <c r="AH40" s="75" t="s">
        <v>136</v>
      </c>
      <c r="AI40" s="76"/>
      <c r="AJ40" s="102"/>
      <c r="AK40" s="78">
        <v>0</v>
      </c>
      <c r="AL40" s="86"/>
      <c r="AM40" s="85"/>
      <c r="AN40" s="78">
        <v>0</v>
      </c>
      <c r="AO40" s="87"/>
      <c r="AP40" s="85"/>
      <c r="AQ40" s="78">
        <v>0</v>
      </c>
      <c r="AR40" s="87"/>
      <c r="AS40" s="85"/>
      <c r="AT40" s="78">
        <v>0</v>
      </c>
      <c r="AU40" s="87"/>
      <c r="AV40" s="85"/>
      <c r="AW40" s="78">
        <v>0</v>
      </c>
      <c r="AX40" s="103"/>
      <c r="AY40" s="64"/>
      <c r="AZ40" s="80">
        <v>0</v>
      </c>
      <c r="BA40" s="64"/>
      <c r="BB40" s="81" t="s">
        <v>117</v>
      </c>
      <c r="BC40" s="72">
        <v>0</v>
      </c>
      <c r="BD40" s="72">
        <v>0</v>
      </c>
      <c r="BE40" s="72">
        <v>0</v>
      </c>
      <c r="BF40" s="81" t="s">
        <v>117</v>
      </c>
      <c r="BG40" s="24"/>
      <c r="BH40" s="24"/>
      <c r="BI40" s="24"/>
      <c r="BJ40" s="24"/>
    </row>
    <row r="41" spans="1:62" s="3" customFormat="1" ht="16.5" customHeight="1" x14ac:dyDescent="0.3">
      <c r="A41" s="69">
        <v>28</v>
      </c>
      <c r="B41" s="89" t="s">
        <v>75</v>
      </c>
      <c r="C41" s="71" t="s">
        <v>251</v>
      </c>
      <c r="D41" s="71" t="s">
        <v>252</v>
      </c>
      <c r="E41" s="71" t="s">
        <v>250</v>
      </c>
      <c r="F41" s="71" t="s">
        <v>250</v>
      </c>
      <c r="G41" s="71">
        <v>16</v>
      </c>
      <c r="H41" s="71">
        <v>4</v>
      </c>
      <c r="I41" s="71">
        <v>12</v>
      </c>
      <c r="J41" s="71">
        <v>0</v>
      </c>
      <c r="K41" s="72">
        <v>676.9</v>
      </c>
      <c r="L41" s="72">
        <v>676.9</v>
      </c>
      <c r="M41" s="72">
        <v>0</v>
      </c>
      <c r="N41" s="72">
        <v>676.9</v>
      </c>
      <c r="O41" s="71">
        <v>39</v>
      </c>
      <c r="P41" s="71"/>
      <c r="Q41" s="105"/>
      <c r="R41" s="74">
        <v>1357.8</v>
      </c>
      <c r="S41" s="75" t="s">
        <v>152</v>
      </c>
      <c r="T41" s="76">
        <v>44196</v>
      </c>
      <c r="U41" s="77"/>
      <c r="V41" s="75" t="s">
        <v>136</v>
      </c>
      <c r="W41" s="76"/>
      <c r="X41" s="77">
        <v>926</v>
      </c>
      <c r="Y41" s="75" t="s">
        <v>192</v>
      </c>
      <c r="Z41" s="76">
        <v>44196</v>
      </c>
      <c r="AA41" s="77"/>
      <c r="AB41" s="75" t="s">
        <v>136</v>
      </c>
      <c r="AC41" s="76"/>
      <c r="AD41" s="77">
        <v>1593.72</v>
      </c>
      <c r="AE41" s="75" t="s">
        <v>224</v>
      </c>
      <c r="AF41" s="76">
        <v>43830</v>
      </c>
      <c r="AG41" s="77"/>
      <c r="AH41" s="75" t="s">
        <v>136</v>
      </c>
      <c r="AI41" s="76"/>
      <c r="AJ41" s="85"/>
      <c r="AK41" s="78">
        <v>0</v>
      </c>
      <c r="AL41" s="86"/>
      <c r="AM41" s="102"/>
      <c r="AN41" s="78">
        <v>0</v>
      </c>
      <c r="AO41" s="87"/>
      <c r="AP41" s="102"/>
      <c r="AQ41" s="78">
        <v>0</v>
      </c>
      <c r="AR41" s="87"/>
      <c r="AS41" s="102"/>
      <c r="AT41" s="78">
        <v>0</v>
      </c>
      <c r="AU41" s="87"/>
      <c r="AV41" s="102"/>
      <c r="AW41" s="78">
        <v>0</v>
      </c>
      <c r="AX41" s="103"/>
      <c r="AY41" s="88"/>
      <c r="AZ41" s="80">
        <v>0</v>
      </c>
      <c r="BA41" s="88"/>
      <c r="BB41" s="81" t="s">
        <v>118</v>
      </c>
      <c r="BC41" s="72">
        <v>0</v>
      </c>
      <c r="BD41" s="72">
        <v>0</v>
      </c>
      <c r="BE41" s="72">
        <v>0</v>
      </c>
      <c r="BF41" s="81" t="s">
        <v>118</v>
      </c>
      <c r="BG41" s="24"/>
      <c r="BH41" s="24"/>
      <c r="BI41" s="24"/>
      <c r="BJ41" s="24"/>
    </row>
    <row r="42" spans="1:62" s="3" customFormat="1" ht="16.5" customHeight="1" x14ac:dyDescent="0.3">
      <c r="A42" s="69">
        <v>29</v>
      </c>
      <c r="B42" s="89" t="s">
        <v>76</v>
      </c>
      <c r="C42" s="71" t="s">
        <v>251</v>
      </c>
      <c r="D42" s="71" t="s">
        <v>249</v>
      </c>
      <c r="E42" s="71" t="s">
        <v>250</v>
      </c>
      <c r="F42" s="71" t="s">
        <v>250</v>
      </c>
      <c r="G42" s="71">
        <v>18</v>
      </c>
      <c r="H42" s="71">
        <v>7</v>
      </c>
      <c r="I42" s="71">
        <v>11</v>
      </c>
      <c r="J42" s="71">
        <v>0</v>
      </c>
      <c r="K42" s="72">
        <v>905.2</v>
      </c>
      <c r="L42" s="72">
        <v>905.2</v>
      </c>
      <c r="M42" s="72">
        <v>0</v>
      </c>
      <c r="N42" s="72">
        <v>905.2</v>
      </c>
      <c r="O42" s="71">
        <v>54</v>
      </c>
      <c r="P42" s="104"/>
      <c r="Q42" s="105"/>
      <c r="R42" s="74">
        <v>1815.4</v>
      </c>
      <c r="S42" s="75" t="s">
        <v>153</v>
      </c>
      <c r="T42" s="76">
        <v>44196</v>
      </c>
      <c r="U42" s="77"/>
      <c r="V42" s="75" t="s">
        <v>136</v>
      </c>
      <c r="W42" s="76"/>
      <c r="X42" s="77">
        <v>940</v>
      </c>
      <c r="Y42" s="75" t="s">
        <v>193</v>
      </c>
      <c r="Z42" s="76">
        <v>43830</v>
      </c>
      <c r="AA42" s="77"/>
      <c r="AB42" s="75" t="s">
        <v>136</v>
      </c>
      <c r="AC42" s="76"/>
      <c r="AD42" s="77">
        <v>2204.6</v>
      </c>
      <c r="AE42" s="75" t="s">
        <v>216</v>
      </c>
      <c r="AF42" s="76">
        <v>44196</v>
      </c>
      <c r="AG42" s="77"/>
      <c r="AH42" s="75" t="s">
        <v>136</v>
      </c>
      <c r="AI42" s="76"/>
      <c r="AJ42" s="102"/>
      <c r="AK42" s="78">
        <v>0</v>
      </c>
      <c r="AL42" s="86"/>
      <c r="AM42" s="85"/>
      <c r="AN42" s="78">
        <v>0</v>
      </c>
      <c r="AO42" s="87"/>
      <c r="AP42" s="85"/>
      <c r="AQ42" s="78">
        <v>0</v>
      </c>
      <c r="AR42" s="87"/>
      <c r="AS42" s="85"/>
      <c r="AT42" s="78">
        <v>0</v>
      </c>
      <c r="AU42" s="87"/>
      <c r="AV42" s="85"/>
      <c r="AW42" s="78">
        <v>0</v>
      </c>
      <c r="AX42" s="103"/>
      <c r="AY42" s="56"/>
      <c r="AZ42" s="80">
        <v>0</v>
      </c>
      <c r="BA42" s="56"/>
      <c r="BB42" s="81" t="s">
        <v>119</v>
      </c>
      <c r="BC42" s="72">
        <v>0</v>
      </c>
      <c r="BD42" s="72">
        <v>0</v>
      </c>
      <c r="BE42" s="72">
        <v>0</v>
      </c>
      <c r="BF42" s="81" t="s">
        <v>119</v>
      </c>
      <c r="BG42" s="24"/>
      <c r="BH42" s="24"/>
      <c r="BI42" s="24"/>
      <c r="BJ42" s="24"/>
    </row>
    <row r="43" spans="1:62" s="3" customFormat="1" ht="15" customHeight="1" x14ac:dyDescent="0.3">
      <c r="A43" s="69">
        <v>30</v>
      </c>
      <c r="B43" s="89" t="s">
        <v>77</v>
      </c>
      <c r="C43" s="71" t="s">
        <v>251</v>
      </c>
      <c r="D43" s="71" t="s">
        <v>249</v>
      </c>
      <c r="E43" s="71" t="s">
        <v>250</v>
      </c>
      <c r="F43" s="71" t="s">
        <v>244</v>
      </c>
      <c r="G43" s="71">
        <v>8</v>
      </c>
      <c r="H43" s="71">
        <v>2</v>
      </c>
      <c r="I43" s="71">
        <v>6</v>
      </c>
      <c r="J43" s="71">
        <v>0</v>
      </c>
      <c r="K43" s="72">
        <v>405.2</v>
      </c>
      <c r="L43" s="72">
        <v>405.2</v>
      </c>
      <c r="M43" s="72">
        <v>0</v>
      </c>
      <c r="N43" s="72">
        <v>405.2</v>
      </c>
      <c r="O43" s="71">
        <v>21</v>
      </c>
      <c r="P43" s="104"/>
      <c r="Q43" s="105"/>
      <c r="R43" s="74">
        <v>1166.4000000000001</v>
      </c>
      <c r="S43" s="75" t="s">
        <v>154</v>
      </c>
      <c r="T43" s="76">
        <v>44196</v>
      </c>
      <c r="U43" s="77"/>
      <c r="V43" s="75" t="s">
        <v>136</v>
      </c>
      <c r="W43" s="76"/>
      <c r="X43" s="77">
        <v>474.5</v>
      </c>
      <c r="Y43" s="75" t="s">
        <v>194</v>
      </c>
      <c r="Z43" s="76">
        <v>44196</v>
      </c>
      <c r="AA43" s="77"/>
      <c r="AB43" s="75" t="s">
        <v>136</v>
      </c>
      <c r="AC43" s="76"/>
      <c r="AD43" s="77">
        <v>1087.24</v>
      </c>
      <c r="AE43" s="75" t="s">
        <v>225</v>
      </c>
      <c r="AF43" s="76">
        <v>43465</v>
      </c>
      <c r="AG43" s="77"/>
      <c r="AH43" s="75" t="s">
        <v>136</v>
      </c>
      <c r="AI43" s="76"/>
      <c r="AJ43" s="102"/>
      <c r="AK43" s="78">
        <v>0</v>
      </c>
      <c r="AL43" s="86"/>
      <c r="AM43" s="102"/>
      <c r="AN43" s="78">
        <v>0</v>
      </c>
      <c r="AO43" s="87"/>
      <c r="AP43" s="102"/>
      <c r="AQ43" s="78">
        <v>0</v>
      </c>
      <c r="AR43" s="87"/>
      <c r="AS43" s="102"/>
      <c r="AT43" s="78">
        <v>0</v>
      </c>
      <c r="AU43" s="87"/>
      <c r="AV43" s="102"/>
      <c r="AW43" s="78">
        <v>0</v>
      </c>
      <c r="AX43" s="103"/>
      <c r="AY43" s="64"/>
      <c r="AZ43" s="80">
        <v>0</v>
      </c>
      <c r="BA43" s="64"/>
      <c r="BB43" s="81" t="s">
        <v>120</v>
      </c>
      <c r="BC43" s="72">
        <v>0</v>
      </c>
      <c r="BD43" s="72">
        <v>0</v>
      </c>
      <c r="BE43" s="72">
        <v>0</v>
      </c>
      <c r="BF43" s="81" t="s">
        <v>120</v>
      </c>
      <c r="BG43" s="24"/>
      <c r="BH43" s="24"/>
      <c r="BI43" s="24"/>
      <c r="BJ43" s="24"/>
    </row>
    <row r="44" spans="1:62" s="3" customFormat="1" ht="16.5" customHeight="1" x14ac:dyDescent="0.3">
      <c r="A44" s="69">
        <v>31</v>
      </c>
      <c r="B44" s="89" t="s">
        <v>78</v>
      </c>
      <c r="C44" s="71" t="s">
        <v>253</v>
      </c>
      <c r="D44" s="71" t="s">
        <v>249</v>
      </c>
      <c r="E44" s="71" t="s">
        <v>250</v>
      </c>
      <c r="F44" s="71" t="s">
        <v>250</v>
      </c>
      <c r="G44" s="71">
        <v>12</v>
      </c>
      <c r="H44" s="71">
        <v>6</v>
      </c>
      <c r="I44" s="71">
        <v>6</v>
      </c>
      <c r="J44" s="71">
        <v>0</v>
      </c>
      <c r="K44" s="72">
        <v>608.5</v>
      </c>
      <c r="L44" s="72">
        <v>608.5</v>
      </c>
      <c r="M44" s="72">
        <v>0</v>
      </c>
      <c r="N44" s="72">
        <v>608.5</v>
      </c>
      <c r="O44" s="71">
        <v>36</v>
      </c>
      <c r="P44" s="71"/>
      <c r="Q44" s="105"/>
      <c r="R44" s="74">
        <v>1727.3</v>
      </c>
      <c r="S44" s="75" t="s">
        <v>155</v>
      </c>
      <c r="T44" s="76">
        <v>44196</v>
      </c>
      <c r="U44" s="77"/>
      <c r="V44" s="75" t="s">
        <v>136</v>
      </c>
      <c r="W44" s="76"/>
      <c r="X44" s="77">
        <v>662.8</v>
      </c>
      <c r="Y44" s="75" t="s">
        <v>195</v>
      </c>
      <c r="Z44" s="76">
        <v>44196</v>
      </c>
      <c r="AA44" s="77"/>
      <c r="AB44" s="75" t="s">
        <v>136</v>
      </c>
      <c r="AC44" s="76"/>
      <c r="AD44" s="77">
        <v>1600.88</v>
      </c>
      <c r="AE44" s="75" t="s">
        <v>226</v>
      </c>
      <c r="AF44" s="76">
        <v>43830</v>
      </c>
      <c r="AG44" s="77"/>
      <c r="AH44" s="75" t="s">
        <v>136</v>
      </c>
      <c r="AI44" s="76"/>
      <c r="AJ44" s="85"/>
      <c r="AK44" s="78">
        <v>0</v>
      </c>
      <c r="AL44" s="86"/>
      <c r="AM44" s="85"/>
      <c r="AN44" s="78">
        <v>0</v>
      </c>
      <c r="AO44" s="87"/>
      <c r="AP44" s="85"/>
      <c r="AQ44" s="78">
        <v>0</v>
      </c>
      <c r="AR44" s="87"/>
      <c r="AS44" s="85"/>
      <c r="AT44" s="78">
        <v>0</v>
      </c>
      <c r="AU44" s="87"/>
      <c r="AV44" s="85"/>
      <c r="AW44" s="78">
        <v>0</v>
      </c>
      <c r="AX44" s="103"/>
      <c r="AY44" s="88"/>
      <c r="AZ44" s="80">
        <v>0</v>
      </c>
      <c r="BA44" s="88"/>
      <c r="BB44" s="81" t="s">
        <v>121</v>
      </c>
      <c r="BC44" s="72">
        <v>0</v>
      </c>
      <c r="BD44" s="72">
        <v>0</v>
      </c>
      <c r="BE44" s="72">
        <v>0</v>
      </c>
      <c r="BF44" s="81" t="s">
        <v>121</v>
      </c>
      <c r="BG44" s="24"/>
      <c r="BH44" s="24"/>
      <c r="BI44" s="24"/>
      <c r="BJ44" s="24"/>
    </row>
    <row r="45" spans="1:62" s="3" customFormat="1" ht="15" customHeight="1" x14ac:dyDescent="0.3">
      <c r="A45" s="69">
        <v>32</v>
      </c>
      <c r="B45" s="89" t="s">
        <v>79</v>
      </c>
      <c r="C45" s="87" t="s">
        <v>245</v>
      </c>
      <c r="D45" s="91" t="s">
        <v>246</v>
      </c>
      <c r="E45" s="87">
        <v>4</v>
      </c>
      <c r="F45" s="87">
        <v>4</v>
      </c>
      <c r="G45" s="97">
        <v>48</v>
      </c>
      <c r="H45" s="87">
        <v>7</v>
      </c>
      <c r="I45" s="87">
        <v>41</v>
      </c>
      <c r="J45" s="87">
        <v>0</v>
      </c>
      <c r="K45" s="112">
        <v>2458.1999999999998</v>
      </c>
      <c r="L45" s="98">
        <v>2458.1999999999998</v>
      </c>
      <c r="M45" s="112">
        <v>0</v>
      </c>
      <c r="N45" s="112">
        <v>2458.1999999999998</v>
      </c>
      <c r="O45" s="87">
        <v>126</v>
      </c>
      <c r="P45" s="104"/>
      <c r="Q45" s="105"/>
      <c r="R45" s="74">
        <v>4932.3999999999996</v>
      </c>
      <c r="S45" s="75" t="s">
        <v>156</v>
      </c>
      <c r="T45" s="76">
        <v>44196</v>
      </c>
      <c r="U45" s="77"/>
      <c r="V45" s="75" t="s">
        <v>136</v>
      </c>
      <c r="W45" s="76"/>
      <c r="X45" s="77">
        <v>3441.36</v>
      </c>
      <c r="Y45" s="75" t="s">
        <v>196</v>
      </c>
      <c r="Z45" s="76">
        <v>44196</v>
      </c>
      <c r="AA45" s="77"/>
      <c r="AB45" s="75" t="s">
        <v>136</v>
      </c>
      <c r="AC45" s="76"/>
      <c r="AD45" s="77"/>
      <c r="AE45" s="75" t="s">
        <v>136</v>
      </c>
      <c r="AF45" s="76"/>
      <c r="AG45" s="77"/>
      <c r="AH45" s="75" t="s">
        <v>136</v>
      </c>
      <c r="AI45" s="76"/>
      <c r="AJ45" s="102"/>
      <c r="AK45" s="78">
        <v>0</v>
      </c>
      <c r="AL45" s="86"/>
      <c r="AM45" s="102"/>
      <c r="AN45" s="78">
        <v>0</v>
      </c>
      <c r="AO45" s="87"/>
      <c r="AP45" s="102"/>
      <c r="AQ45" s="78">
        <v>0</v>
      </c>
      <c r="AR45" s="87"/>
      <c r="AS45" s="102"/>
      <c r="AT45" s="78">
        <v>0</v>
      </c>
      <c r="AU45" s="87"/>
      <c r="AV45" s="102"/>
      <c r="AW45" s="78">
        <v>0</v>
      </c>
      <c r="AX45" s="103"/>
      <c r="AY45" s="56"/>
      <c r="AZ45" s="80">
        <v>0</v>
      </c>
      <c r="BA45" s="56"/>
      <c r="BB45" s="81" t="s">
        <v>122</v>
      </c>
      <c r="BC45" s="72">
        <v>0</v>
      </c>
      <c r="BD45" s="72">
        <v>0</v>
      </c>
      <c r="BE45" s="72">
        <v>0</v>
      </c>
      <c r="BF45" s="81" t="s">
        <v>122</v>
      </c>
      <c r="BG45" s="24"/>
      <c r="BH45" s="24"/>
      <c r="BI45" s="24"/>
      <c r="BJ45" s="24"/>
    </row>
    <row r="46" spans="1:62" s="6" customFormat="1" ht="14.25" customHeight="1" x14ac:dyDescent="0.3">
      <c r="A46" s="69">
        <v>33</v>
      </c>
      <c r="B46" s="89" t="s">
        <v>80</v>
      </c>
      <c r="C46" s="71" t="s">
        <v>251</v>
      </c>
      <c r="D46" s="71" t="s">
        <v>249</v>
      </c>
      <c r="E46" s="71" t="s">
        <v>250</v>
      </c>
      <c r="F46" s="71" t="s">
        <v>250</v>
      </c>
      <c r="G46" s="71">
        <v>12</v>
      </c>
      <c r="H46" s="71">
        <v>4</v>
      </c>
      <c r="I46" s="71">
        <v>8</v>
      </c>
      <c r="J46" s="71">
        <v>0</v>
      </c>
      <c r="K46" s="72">
        <v>639.9</v>
      </c>
      <c r="L46" s="72">
        <v>606.1</v>
      </c>
      <c r="M46" s="72">
        <v>0</v>
      </c>
      <c r="N46" s="72">
        <v>606.1</v>
      </c>
      <c r="O46" s="71">
        <v>25</v>
      </c>
      <c r="P46" s="104"/>
      <c r="Q46" s="105"/>
      <c r="R46" s="74">
        <v>1216.2</v>
      </c>
      <c r="S46" s="75" t="s">
        <v>157</v>
      </c>
      <c r="T46" s="76">
        <v>44196</v>
      </c>
      <c r="U46" s="77"/>
      <c r="V46" s="75" t="s">
        <v>136</v>
      </c>
      <c r="W46" s="76"/>
      <c r="X46" s="77">
        <v>665.3</v>
      </c>
      <c r="Y46" s="75" t="s">
        <v>197</v>
      </c>
      <c r="Z46" s="76">
        <v>44196</v>
      </c>
      <c r="AA46" s="77"/>
      <c r="AB46" s="75" t="s">
        <v>136</v>
      </c>
      <c r="AC46" s="76"/>
      <c r="AD46" s="77">
        <v>1438.14</v>
      </c>
      <c r="AE46" s="75" t="s">
        <v>227</v>
      </c>
      <c r="AF46" s="76">
        <v>43830</v>
      </c>
      <c r="AG46" s="77"/>
      <c r="AH46" s="75" t="s">
        <v>136</v>
      </c>
      <c r="AI46" s="76"/>
      <c r="AJ46" s="104"/>
      <c r="AK46" s="78">
        <v>0</v>
      </c>
      <c r="AL46" s="106"/>
      <c r="AM46" s="111"/>
      <c r="AN46" s="78">
        <v>0</v>
      </c>
      <c r="AO46" s="71"/>
      <c r="AP46" s="111"/>
      <c r="AQ46" s="78">
        <v>0</v>
      </c>
      <c r="AR46" s="71"/>
      <c r="AS46" s="111"/>
      <c r="AT46" s="78">
        <v>0</v>
      </c>
      <c r="AU46" s="71"/>
      <c r="AV46" s="111"/>
      <c r="AW46" s="78">
        <v>0</v>
      </c>
      <c r="AX46" s="108"/>
      <c r="AY46" s="64"/>
      <c r="AZ46" s="80">
        <v>0</v>
      </c>
      <c r="BA46" s="64"/>
      <c r="BB46" s="81" t="s">
        <v>123</v>
      </c>
      <c r="BC46" s="72">
        <v>0</v>
      </c>
      <c r="BD46" s="72">
        <v>0</v>
      </c>
      <c r="BE46" s="72">
        <v>0</v>
      </c>
      <c r="BF46" s="81" t="s">
        <v>123</v>
      </c>
      <c r="BG46" s="68"/>
      <c r="BH46" s="68"/>
      <c r="BI46" s="68"/>
      <c r="BJ46" s="68"/>
    </row>
    <row r="47" spans="1:62" s="3" customFormat="1" ht="16.5" customHeight="1" x14ac:dyDescent="0.3">
      <c r="A47" s="69">
        <v>34</v>
      </c>
      <c r="B47" s="89" t="s">
        <v>81</v>
      </c>
      <c r="C47" s="71" t="s">
        <v>245</v>
      </c>
      <c r="D47" s="71" t="s">
        <v>252</v>
      </c>
      <c r="E47" s="71">
        <v>2</v>
      </c>
      <c r="F47" s="71">
        <v>2</v>
      </c>
      <c r="G47" s="71">
        <v>12</v>
      </c>
      <c r="H47" s="71">
        <v>4</v>
      </c>
      <c r="I47" s="71">
        <v>8</v>
      </c>
      <c r="J47" s="71">
        <v>0</v>
      </c>
      <c r="K47" s="72">
        <v>632.1</v>
      </c>
      <c r="L47" s="72">
        <v>632.1</v>
      </c>
      <c r="M47" s="72">
        <v>0</v>
      </c>
      <c r="N47" s="72">
        <v>632.1</v>
      </c>
      <c r="O47" s="71">
        <v>45</v>
      </c>
      <c r="P47" s="104"/>
      <c r="Q47" s="105"/>
      <c r="R47" s="74">
        <v>1268.2</v>
      </c>
      <c r="S47" s="75" t="s">
        <v>158</v>
      </c>
      <c r="T47" s="76">
        <v>44196</v>
      </c>
      <c r="U47" s="77"/>
      <c r="V47" s="75" t="s">
        <v>136</v>
      </c>
      <c r="W47" s="76"/>
      <c r="X47" s="77">
        <v>1406.2</v>
      </c>
      <c r="Y47" s="75" t="s">
        <v>188</v>
      </c>
      <c r="Z47" s="76">
        <v>44196</v>
      </c>
      <c r="AA47" s="77"/>
      <c r="AB47" s="75" t="s">
        <v>136</v>
      </c>
      <c r="AC47" s="76"/>
      <c r="AD47" s="77">
        <v>1494.07</v>
      </c>
      <c r="AE47" s="75" t="s">
        <v>228</v>
      </c>
      <c r="AF47" s="76">
        <v>43830</v>
      </c>
      <c r="AG47" s="77"/>
      <c r="AH47" s="75" t="s">
        <v>136</v>
      </c>
      <c r="AI47" s="76"/>
      <c r="AJ47" s="85"/>
      <c r="AK47" s="78">
        <v>0</v>
      </c>
      <c r="AL47" s="86"/>
      <c r="AM47" s="102"/>
      <c r="AN47" s="78">
        <v>0</v>
      </c>
      <c r="AO47" s="87"/>
      <c r="AP47" s="102"/>
      <c r="AQ47" s="78">
        <v>0</v>
      </c>
      <c r="AR47" s="87"/>
      <c r="AS47" s="102"/>
      <c r="AT47" s="78">
        <v>0</v>
      </c>
      <c r="AU47" s="87"/>
      <c r="AV47" s="102"/>
      <c r="AW47" s="78">
        <v>0</v>
      </c>
      <c r="AX47" s="103"/>
      <c r="AY47" s="88"/>
      <c r="AZ47" s="80">
        <v>0</v>
      </c>
      <c r="BA47" s="88"/>
      <c r="BB47" s="81" t="s">
        <v>124</v>
      </c>
      <c r="BC47" s="72">
        <v>0</v>
      </c>
      <c r="BD47" s="72">
        <v>0</v>
      </c>
      <c r="BE47" s="72">
        <v>0</v>
      </c>
      <c r="BF47" s="81" t="s">
        <v>124</v>
      </c>
      <c r="BG47" s="24"/>
      <c r="BH47" s="24"/>
      <c r="BI47" s="24"/>
      <c r="BJ47" s="24"/>
    </row>
    <row r="48" spans="1:62" s="3" customFormat="1" ht="13.5" customHeight="1" x14ac:dyDescent="0.3">
      <c r="A48" s="69">
        <v>35</v>
      </c>
      <c r="B48" s="89" t="s">
        <v>82</v>
      </c>
      <c r="C48" s="71" t="s">
        <v>251</v>
      </c>
      <c r="D48" s="71" t="s">
        <v>249</v>
      </c>
      <c r="E48" s="71" t="s">
        <v>247</v>
      </c>
      <c r="F48" s="71" t="s">
        <v>247</v>
      </c>
      <c r="G48" s="71">
        <v>37</v>
      </c>
      <c r="H48" s="71">
        <v>8</v>
      </c>
      <c r="I48" s="71">
        <v>29</v>
      </c>
      <c r="J48" s="71">
        <v>0</v>
      </c>
      <c r="K48" s="72">
        <v>2660.5</v>
      </c>
      <c r="L48" s="72">
        <v>2660.5</v>
      </c>
      <c r="M48" s="72">
        <v>0</v>
      </c>
      <c r="N48" s="72">
        <v>2660.5</v>
      </c>
      <c r="O48" s="71">
        <v>66</v>
      </c>
      <c r="P48" s="104"/>
      <c r="Q48" s="105"/>
      <c r="R48" s="74">
        <v>8438</v>
      </c>
      <c r="S48" s="75" t="s">
        <v>159</v>
      </c>
      <c r="T48" s="76">
        <v>44196</v>
      </c>
      <c r="U48" s="77"/>
      <c r="V48" s="75" t="s">
        <v>136</v>
      </c>
      <c r="W48" s="76"/>
      <c r="X48" s="77">
        <v>1544</v>
      </c>
      <c r="Y48" s="75" t="s">
        <v>198</v>
      </c>
      <c r="Z48" s="76">
        <v>44196</v>
      </c>
      <c r="AA48" s="77"/>
      <c r="AB48" s="75" t="s">
        <v>136</v>
      </c>
      <c r="AC48" s="76"/>
      <c r="AD48" s="77">
        <v>5137.3</v>
      </c>
      <c r="AE48" s="75" t="s">
        <v>229</v>
      </c>
      <c r="AF48" s="76">
        <v>43465</v>
      </c>
      <c r="AG48" s="77"/>
      <c r="AH48" s="75" t="s">
        <v>136</v>
      </c>
      <c r="AI48" s="76"/>
      <c r="AJ48" s="102"/>
      <c r="AK48" s="78">
        <v>0</v>
      </c>
      <c r="AL48" s="86"/>
      <c r="AM48" s="85"/>
      <c r="AN48" s="78">
        <v>0</v>
      </c>
      <c r="AO48" s="87"/>
      <c r="AP48" s="85"/>
      <c r="AQ48" s="78">
        <v>0</v>
      </c>
      <c r="AR48" s="87"/>
      <c r="AS48" s="85"/>
      <c r="AT48" s="78">
        <v>0</v>
      </c>
      <c r="AU48" s="87"/>
      <c r="AV48" s="85"/>
      <c r="AW48" s="78">
        <v>0</v>
      </c>
      <c r="AX48" s="103"/>
      <c r="AY48" s="56"/>
      <c r="AZ48" s="80">
        <v>0</v>
      </c>
      <c r="BA48" s="56"/>
      <c r="BB48" s="81" t="s">
        <v>125</v>
      </c>
      <c r="BC48" s="72">
        <v>0</v>
      </c>
      <c r="BD48" s="72">
        <v>0</v>
      </c>
      <c r="BE48" s="72">
        <v>0</v>
      </c>
      <c r="BF48" s="81" t="s">
        <v>125</v>
      </c>
      <c r="BG48" s="24"/>
      <c r="BH48" s="24"/>
      <c r="BI48" s="24"/>
      <c r="BJ48" s="24"/>
    </row>
    <row r="49" spans="1:62" s="3" customFormat="1" ht="14.25" customHeight="1" x14ac:dyDescent="0.3">
      <c r="A49" s="69">
        <v>36</v>
      </c>
      <c r="B49" s="89" t="s">
        <v>83</v>
      </c>
      <c r="C49" s="71" t="s">
        <v>251</v>
      </c>
      <c r="D49" s="71" t="s">
        <v>249</v>
      </c>
      <c r="E49" s="71" t="s">
        <v>248</v>
      </c>
      <c r="F49" s="71" t="s">
        <v>250</v>
      </c>
      <c r="G49" s="71">
        <v>14</v>
      </c>
      <c r="H49" s="71">
        <v>2</v>
      </c>
      <c r="I49" s="71">
        <v>12</v>
      </c>
      <c r="J49" s="71">
        <v>0</v>
      </c>
      <c r="K49" s="72">
        <v>977.7</v>
      </c>
      <c r="L49" s="72">
        <v>977.7</v>
      </c>
      <c r="M49" s="72">
        <v>0</v>
      </c>
      <c r="N49" s="72">
        <v>977.7</v>
      </c>
      <c r="O49" s="71">
        <v>42</v>
      </c>
      <c r="P49" s="71"/>
      <c r="Q49" s="105"/>
      <c r="R49" s="74">
        <v>2504</v>
      </c>
      <c r="S49" s="75" t="s">
        <v>160</v>
      </c>
      <c r="T49" s="76">
        <v>44196</v>
      </c>
      <c r="U49" s="77"/>
      <c r="V49" s="75" t="s">
        <v>136</v>
      </c>
      <c r="W49" s="76"/>
      <c r="X49" s="77">
        <v>1262.1300000000001</v>
      </c>
      <c r="Y49" s="75" t="s">
        <v>199</v>
      </c>
      <c r="Z49" s="76">
        <v>44926</v>
      </c>
      <c r="AA49" s="77"/>
      <c r="AB49" s="75" t="s">
        <v>136</v>
      </c>
      <c r="AC49" s="76"/>
      <c r="AD49" s="77">
        <v>2415.94</v>
      </c>
      <c r="AE49" s="75" t="s">
        <v>230</v>
      </c>
      <c r="AF49" s="76">
        <v>43465</v>
      </c>
      <c r="AG49" s="77"/>
      <c r="AH49" s="75" t="s">
        <v>136</v>
      </c>
      <c r="AI49" s="76"/>
      <c r="AJ49" s="102"/>
      <c r="AK49" s="78">
        <v>0</v>
      </c>
      <c r="AL49" s="86"/>
      <c r="AM49" s="102"/>
      <c r="AN49" s="78">
        <v>0</v>
      </c>
      <c r="AO49" s="87"/>
      <c r="AP49" s="102"/>
      <c r="AQ49" s="78">
        <v>0</v>
      </c>
      <c r="AR49" s="87"/>
      <c r="AS49" s="102"/>
      <c r="AT49" s="78">
        <v>0</v>
      </c>
      <c r="AU49" s="87"/>
      <c r="AV49" s="102"/>
      <c r="AW49" s="78">
        <v>0</v>
      </c>
      <c r="AX49" s="103"/>
      <c r="AY49" s="64"/>
      <c r="AZ49" s="80">
        <v>0</v>
      </c>
      <c r="BA49" s="64"/>
      <c r="BB49" s="81" t="s">
        <v>126</v>
      </c>
      <c r="BC49" s="72">
        <v>0</v>
      </c>
      <c r="BD49" s="72">
        <v>0</v>
      </c>
      <c r="BE49" s="72">
        <v>0</v>
      </c>
      <c r="BF49" s="81" t="s">
        <v>126</v>
      </c>
      <c r="BG49" s="24"/>
      <c r="BH49" s="24"/>
      <c r="BI49" s="24"/>
      <c r="BJ49" s="24"/>
    </row>
    <row r="50" spans="1:62" s="3" customFormat="1" ht="15" customHeight="1" x14ac:dyDescent="0.3">
      <c r="A50" s="69">
        <v>37</v>
      </c>
      <c r="B50" s="89" t="s">
        <v>84</v>
      </c>
      <c r="C50" s="71" t="s">
        <v>254</v>
      </c>
      <c r="D50" s="71" t="s">
        <v>249</v>
      </c>
      <c r="E50" s="71" t="s">
        <v>250</v>
      </c>
      <c r="F50" s="71" t="s">
        <v>250</v>
      </c>
      <c r="G50" s="71">
        <v>10</v>
      </c>
      <c r="H50" s="71">
        <v>5</v>
      </c>
      <c r="I50" s="71">
        <v>5</v>
      </c>
      <c r="J50" s="71">
        <v>0</v>
      </c>
      <c r="K50" s="72">
        <v>855.4</v>
      </c>
      <c r="L50" s="72">
        <v>855.4</v>
      </c>
      <c r="M50" s="72">
        <v>0</v>
      </c>
      <c r="N50" s="72">
        <v>855.4</v>
      </c>
      <c r="O50" s="71">
        <v>35</v>
      </c>
      <c r="P50" s="104"/>
      <c r="Q50" s="105"/>
      <c r="R50" s="74">
        <v>1898.76</v>
      </c>
      <c r="S50" s="75" t="s">
        <v>161</v>
      </c>
      <c r="T50" s="76">
        <v>44196</v>
      </c>
      <c r="U50" s="77"/>
      <c r="V50" s="75" t="s">
        <v>136</v>
      </c>
      <c r="W50" s="76"/>
      <c r="X50" s="77">
        <v>1345.26</v>
      </c>
      <c r="Y50" s="75" t="s">
        <v>200</v>
      </c>
      <c r="Z50" s="76">
        <v>44196</v>
      </c>
      <c r="AA50" s="77"/>
      <c r="AB50" s="75" t="s">
        <v>136</v>
      </c>
      <c r="AC50" s="76"/>
      <c r="AD50" s="77">
        <v>2208.5500000000002</v>
      </c>
      <c r="AE50" s="75" t="s">
        <v>231</v>
      </c>
      <c r="AF50" s="76">
        <v>43465</v>
      </c>
      <c r="AG50" s="77"/>
      <c r="AH50" s="75" t="s">
        <v>136</v>
      </c>
      <c r="AI50" s="76"/>
      <c r="AJ50" s="102"/>
      <c r="AK50" s="78">
        <v>0</v>
      </c>
      <c r="AL50" s="86"/>
      <c r="AM50" s="102"/>
      <c r="AN50" s="78">
        <v>0</v>
      </c>
      <c r="AO50" s="87"/>
      <c r="AP50" s="102"/>
      <c r="AQ50" s="78">
        <v>0</v>
      </c>
      <c r="AR50" s="87"/>
      <c r="AS50" s="102"/>
      <c r="AT50" s="78">
        <v>0</v>
      </c>
      <c r="AU50" s="87"/>
      <c r="AV50" s="102"/>
      <c r="AW50" s="78">
        <v>0</v>
      </c>
      <c r="AX50" s="103"/>
      <c r="AY50" s="88"/>
      <c r="AZ50" s="80">
        <v>0</v>
      </c>
      <c r="BA50" s="88"/>
      <c r="BB50" s="81" t="s">
        <v>127</v>
      </c>
      <c r="BC50" s="72">
        <v>0</v>
      </c>
      <c r="BD50" s="72">
        <v>0</v>
      </c>
      <c r="BE50" s="72">
        <v>0</v>
      </c>
      <c r="BF50" s="81" t="s">
        <v>127</v>
      </c>
      <c r="BG50" s="24"/>
      <c r="BH50" s="24"/>
      <c r="BI50" s="24"/>
      <c r="BJ50" s="24"/>
    </row>
    <row r="51" spans="1:62" s="3" customFormat="1" ht="15.75" customHeight="1" x14ac:dyDescent="0.3">
      <c r="A51" s="69">
        <v>38</v>
      </c>
      <c r="B51" s="89" t="s">
        <v>85</v>
      </c>
      <c r="C51" s="62" t="s">
        <v>251</v>
      </c>
      <c r="D51" s="110" t="s">
        <v>249</v>
      </c>
      <c r="E51" s="62" t="s">
        <v>250</v>
      </c>
      <c r="F51" s="62" t="s">
        <v>244</v>
      </c>
      <c r="G51" s="62">
        <v>8</v>
      </c>
      <c r="H51" s="62">
        <v>4</v>
      </c>
      <c r="I51" s="62">
        <v>4</v>
      </c>
      <c r="J51" s="62">
        <v>0</v>
      </c>
      <c r="K51" s="100">
        <v>423</v>
      </c>
      <c r="L51" s="100">
        <v>423</v>
      </c>
      <c r="M51" s="100">
        <v>0</v>
      </c>
      <c r="N51" s="100">
        <v>423</v>
      </c>
      <c r="O51" s="62">
        <v>20</v>
      </c>
      <c r="P51" s="104"/>
      <c r="Q51" s="105"/>
      <c r="R51" s="74">
        <v>1181.2</v>
      </c>
      <c r="S51" s="75" t="s">
        <v>162</v>
      </c>
      <c r="T51" s="113">
        <v>44196</v>
      </c>
      <c r="U51" s="77"/>
      <c r="V51" s="75" t="s">
        <v>136</v>
      </c>
      <c r="W51" s="76"/>
      <c r="X51" s="77">
        <v>1182.1099999999999</v>
      </c>
      <c r="Y51" s="75" t="s">
        <v>201</v>
      </c>
      <c r="Z51" s="76">
        <v>44196</v>
      </c>
      <c r="AA51" s="77"/>
      <c r="AB51" s="75" t="s">
        <v>136</v>
      </c>
      <c r="AC51" s="76"/>
      <c r="AD51" s="77">
        <v>1209.94</v>
      </c>
      <c r="AE51" s="75" t="s">
        <v>232</v>
      </c>
      <c r="AF51" s="76">
        <v>43465</v>
      </c>
      <c r="AG51" s="77"/>
      <c r="AH51" s="75" t="s">
        <v>136</v>
      </c>
      <c r="AI51" s="76"/>
      <c r="AJ51" s="102"/>
      <c r="AK51" s="78">
        <v>0</v>
      </c>
      <c r="AL51" s="86"/>
      <c r="AM51" s="102"/>
      <c r="AN51" s="78">
        <v>0</v>
      </c>
      <c r="AO51" s="87"/>
      <c r="AP51" s="102"/>
      <c r="AQ51" s="78">
        <v>0</v>
      </c>
      <c r="AR51" s="87"/>
      <c r="AS51" s="102"/>
      <c r="AT51" s="78">
        <v>0</v>
      </c>
      <c r="AU51" s="87"/>
      <c r="AV51" s="102"/>
      <c r="AW51" s="78">
        <v>0</v>
      </c>
      <c r="AX51" s="103"/>
      <c r="AY51" s="88"/>
      <c r="AZ51" s="80">
        <v>0</v>
      </c>
      <c r="BA51" s="88"/>
      <c r="BB51" s="81" t="s">
        <v>128</v>
      </c>
      <c r="BC51" s="72">
        <v>0</v>
      </c>
      <c r="BD51" s="72">
        <v>0</v>
      </c>
      <c r="BE51" s="72">
        <v>0</v>
      </c>
      <c r="BF51" s="81" t="s">
        <v>128</v>
      </c>
      <c r="BG51" s="24"/>
      <c r="BH51" s="24"/>
      <c r="BI51" s="24"/>
      <c r="BJ51" s="24"/>
    </row>
    <row r="52" spans="1:62" s="3" customFormat="1" ht="16.5" customHeight="1" x14ac:dyDescent="0.3">
      <c r="A52" s="69">
        <v>39</v>
      </c>
      <c r="B52" s="89" t="s">
        <v>86</v>
      </c>
      <c r="C52" s="71" t="s">
        <v>254</v>
      </c>
      <c r="D52" s="71" t="s">
        <v>249</v>
      </c>
      <c r="E52" s="71" t="s">
        <v>250</v>
      </c>
      <c r="F52" s="71" t="s">
        <v>244</v>
      </c>
      <c r="G52" s="71">
        <v>8</v>
      </c>
      <c r="H52" s="71">
        <v>4</v>
      </c>
      <c r="I52" s="71">
        <v>4</v>
      </c>
      <c r="J52" s="71">
        <v>0</v>
      </c>
      <c r="K52" s="72">
        <v>430.8</v>
      </c>
      <c r="L52" s="72">
        <v>430.8</v>
      </c>
      <c r="M52" s="72">
        <v>0</v>
      </c>
      <c r="N52" s="72">
        <v>430.8</v>
      </c>
      <c r="O52" s="71">
        <v>23</v>
      </c>
      <c r="P52" s="104"/>
      <c r="Q52" s="105"/>
      <c r="R52" s="74">
        <v>1169.5999999999999</v>
      </c>
      <c r="S52" s="75" t="s">
        <v>163</v>
      </c>
      <c r="T52" s="76">
        <v>44196</v>
      </c>
      <c r="U52" s="77"/>
      <c r="V52" s="75" t="s">
        <v>136</v>
      </c>
      <c r="W52" s="76"/>
      <c r="X52" s="77">
        <v>1153.6400000000001</v>
      </c>
      <c r="Y52" s="75" t="s">
        <v>202</v>
      </c>
      <c r="Z52" s="76">
        <v>44196</v>
      </c>
      <c r="AA52" s="77"/>
      <c r="AB52" s="75" t="s">
        <v>136</v>
      </c>
      <c r="AC52" s="76"/>
      <c r="AD52" s="77">
        <v>1127.32</v>
      </c>
      <c r="AE52" s="75" t="s">
        <v>233</v>
      </c>
      <c r="AF52" s="76">
        <v>43830</v>
      </c>
      <c r="AG52" s="77"/>
      <c r="AH52" s="75" t="s">
        <v>136</v>
      </c>
      <c r="AI52" s="76"/>
      <c r="AJ52" s="102"/>
      <c r="AK52" s="78">
        <v>0</v>
      </c>
      <c r="AL52" s="86"/>
      <c r="AM52" s="102"/>
      <c r="AN52" s="78">
        <v>0</v>
      </c>
      <c r="AO52" s="87"/>
      <c r="AP52" s="102"/>
      <c r="AQ52" s="78">
        <v>0</v>
      </c>
      <c r="AR52" s="87"/>
      <c r="AS52" s="102"/>
      <c r="AT52" s="78">
        <v>0</v>
      </c>
      <c r="AU52" s="87"/>
      <c r="AV52" s="102"/>
      <c r="AW52" s="78">
        <v>0</v>
      </c>
      <c r="AX52" s="103"/>
      <c r="AY52" s="88"/>
      <c r="AZ52" s="80">
        <v>0</v>
      </c>
      <c r="BA52" s="88"/>
      <c r="BB52" s="81" t="s">
        <v>129</v>
      </c>
      <c r="BC52" s="72">
        <v>0</v>
      </c>
      <c r="BD52" s="72">
        <v>0</v>
      </c>
      <c r="BE52" s="72">
        <v>0</v>
      </c>
      <c r="BF52" s="81" t="s">
        <v>129</v>
      </c>
      <c r="BG52" s="24"/>
      <c r="BH52" s="24"/>
      <c r="BI52" s="24"/>
      <c r="BJ52" s="24"/>
    </row>
    <row r="53" spans="1:62" s="3" customFormat="1" ht="13.5" customHeight="1" x14ac:dyDescent="0.3">
      <c r="A53" s="69">
        <v>40</v>
      </c>
      <c r="B53" s="89" t="s">
        <v>87</v>
      </c>
      <c r="C53" s="62">
        <v>1993</v>
      </c>
      <c r="D53" s="110" t="s">
        <v>134</v>
      </c>
      <c r="E53" s="62">
        <v>12</v>
      </c>
      <c r="F53" s="62">
        <v>1</v>
      </c>
      <c r="G53" s="62">
        <v>71</v>
      </c>
      <c r="H53" s="62">
        <v>9</v>
      </c>
      <c r="I53" s="62">
        <v>62</v>
      </c>
      <c r="J53" s="62">
        <v>0</v>
      </c>
      <c r="K53" s="100">
        <v>5836.8</v>
      </c>
      <c r="L53" s="100">
        <v>4054</v>
      </c>
      <c r="M53" s="100">
        <v>480.6</v>
      </c>
      <c r="N53" s="100">
        <v>3573.4</v>
      </c>
      <c r="O53" s="62">
        <v>149</v>
      </c>
      <c r="P53" s="104"/>
      <c r="Q53" s="105"/>
      <c r="R53" s="74"/>
      <c r="S53" s="75" t="s">
        <v>136</v>
      </c>
      <c r="T53" s="76"/>
      <c r="U53" s="77">
        <v>2</v>
      </c>
      <c r="V53" s="75" t="s">
        <v>167</v>
      </c>
      <c r="W53" s="76">
        <v>43465</v>
      </c>
      <c r="X53" s="77"/>
      <c r="Y53" s="75" t="s">
        <v>136</v>
      </c>
      <c r="Z53" s="76"/>
      <c r="AA53" s="77"/>
      <c r="AB53" s="75" t="s">
        <v>136</v>
      </c>
      <c r="AC53" s="76"/>
      <c r="AD53" s="77"/>
      <c r="AE53" s="75" t="s">
        <v>136</v>
      </c>
      <c r="AF53" s="76"/>
      <c r="AG53" s="77"/>
      <c r="AH53" s="75" t="s">
        <v>136</v>
      </c>
      <c r="AI53" s="76"/>
      <c r="AJ53" s="102"/>
      <c r="AK53" s="78">
        <v>0</v>
      </c>
      <c r="AL53" s="86"/>
      <c r="AM53" s="102"/>
      <c r="AN53" s="78">
        <v>0</v>
      </c>
      <c r="AO53" s="87"/>
      <c r="AP53" s="102"/>
      <c r="AQ53" s="78">
        <v>0</v>
      </c>
      <c r="AR53" s="87"/>
      <c r="AS53" s="102"/>
      <c r="AT53" s="78">
        <v>0</v>
      </c>
      <c r="AU53" s="87"/>
      <c r="AV53" s="102"/>
      <c r="AW53" s="78">
        <v>0</v>
      </c>
      <c r="AX53" s="103"/>
      <c r="AY53" s="88"/>
      <c r="AZ53" s="80">
        <v>0</v>
      </c>
      <c r="BA53" s="88"/>
      <c r="BB53" s="81" t="s">
        <v>130</v>
      </c>
      <c r="BC53" s="72">
        <v>0</v>
      </c>
      <c r="BD53" s="72">
        <v>0</v>
      </c>
      <c r="BE53" s="72">
        <v>0</v>
      </c>
      <c r="BF53" s="81" t="s">
        <v>130</v>
      </c>
      <c r="BG53" s="24"/>
      <c r="BH53" s="24"/>
      <c r="BI53" s="24"/>
      <c r="BJ53" s="24"/>
    </row>
    <row r="54" spans="1:62" s="3" customFormat="1" ht="14.25" customHeight="1" x14ac:dyDescent="0.3">
      <c r="A54" s="69">
        <v>41</v>
      </c>
      <c r="B54" s="89" t="s">
        <v>88</v>
      </c>
      <c r="C54" s="71">
        <v>1993</v>
      </c>
      <c r="D54" s="71" t="s">
        <v>134</v>
      </c>
      <c r="E54" s="71">
        <v>12</v>
      </c>
      <c r="F54" s="71">
        <v>1</v>
      </c>
      <c r="G54" s="71">
        <v>71</v>
      </c>
      <c r="H54" s="71">
        <v>5</v>
      </c>
      <c r="I54" s="71">
        <v>66</v>
      </c>
      <c r="J54" s="71">
        <v>0</v>
      </c>
      <c r="K54" s="72">
        <v>5662.6</v>
      </c>
      <c r="L54" s="72">
        <v>3903.2</v>
      </c>
      <c r="M54" s="72">
        <v>297</v>
      </c>
      <c r="N54" s="72">
        <v>3606.2</v>
      </c>
      <c r="O54" s="71">
        <v>172</v>
      </c>
      <c r="P54" s="104"/>
      <c r="Q54" s="105"/>
      <c r="R54" s="74"/>
      <c r="S54" s="75" t="s">
        <v>136</v>
      </c>
      <c r="T54" s="113"/>
      <c r="U54" s="77">
        <v>2</v>
      </c>
      <c r="V54" s="75" t="s">
        <v>167</v>
      </c>
      <c r="W54" s="76">
        <v>43465</v>
      </c>
      <c r="X54" s="77"/>
      <c r="Y54" s="75" t="s">
        <v>136</v>
      </c>
      <c r="Z54" s="76"/>
      <c r="AA54" s="77"/>
      <c r="AB54" s="75" t="s">
        <v>136</v>
      </c>
      <c r="AC54" s="76"/>
      <c r="AD54" s="77"/>
      <c r="AE54" s="75" t="s">
        <v>136</v>
      </c>
      <c r="AF54" s="76"/>
      <c r="AG54" s="77"/>
      <c r="AH54" s="75" t="s">
        <v>136</v>
      </c>
      <c r="AI54" s="76"/>
      <c r="AJ54" s="102"/>
      <c r="AK54" s="78">
        <v>0</v>
      </c>
      <c r="AL54" s="86"/>
      <c r="AM54" s="102"/>
      <c r="AN54" s="78">
        <v>0</v>
      </c>
      <c r="AO54" s="87"/>
      <c r="AP54" s="102"/>
      <c r="AQ54" s="78">
        <v>0</v>
      </c>
      <c r="AR54" s="87"/>
      <c r="AS54" s="102"/>
      <c r="AT54" s="78">
        <v>0</v>
      </c>
      <c r="AU54" s="87"/>
      <c r="AV54" s="102"/>
      <c r="AW54" s="78">
        <v>0</v>
      </c>
      <c r="AX54" s="103"/>
      <c r="AY54" s="88"/>
      <c r="AZ54" s="80">
        <v>0</v>
      </c>
      <c r="BA54" s="88"/>
      <c r="BB54" s="81" t="s">
        <v>130</v>
      </c>
      <c r="BC54" s="72">
        <v>0</v>
      </c>
      <c r="BD54" s="72">
        <v>0</v>
      </c>
      <c r="BE54" s="72">
        <v>0</v>
      </c>
      <c r="BF54" s="81" t="s">
        <v>130</v>
      </c>
      <c r="BG54" s="24"/>
      <c r="BH54" s="24"/>
      <c r="BI54" s="24"/>
      <c r="BJ54" s="24"/>
    </row>
    <row r="55" spans="1:62" s="3" customFormat="1" ht="19.5" customHeight="1" x14ac:dyDescent="0.3">
      <c r="A55" s="69">
        <v>42</v>
      </c>
      <c r="B55" s="89" t="s">
        <v>89</v>
      </c>
      <c r="C55" s="96">
        <v>1992</v>
      </c>
      <c r="D55" s="91" t="s">
        <v>255</v>
      </c>
      <c r="E55" s="96">
        <v>16</v>
      </c>
      <c r="F55" s="96">
        <v>1</v>
      </c>
      <c r="G55" s="96">
        <v>127</v>
      </c>
      <c r="H55" s="96">
        <v>17</v>
      </c>
      <c r="I55" s="96">
        <v>110</v>
      </c>
      <c r="J55" s="96">
        <v>0</v>
      </c>
      <c r="K55" s="98">
        <v>8463.2999999999993</v>
      </c>
      <c r="L55" s="98">
        <v>6916.5</v>
      </c>
      <c r="M55" s="98">
        <v>1039.2</v>
      </c>
      <c r="N55" s="98">
        <v>5877.3</v>
      </c>
      <c r="O55" s="96">
        <v>305</v>
      </c>
      <c r="P55" s="104"/>
      <c r="Q55" s="105"/>
      <c r="R55" s="74"/>
      <c r="S55" s="75" t="s">
        <v>136</v>
      </c>
      <c r="T55" s="76"/>
      <c r="U55" s="77">
        <v>4</v>
      </c>
      <c r="V55" s="75" t="s">
        <v>168</v>
      </c>
      <c r="W55" s="76">
        <v>43465</v>
      </c>
      <c r="X55" s="77"/>
      <c r="Y55" s="75" t="s">
        <v>136</v>
      </c>
      <c r="Z55" s="76"/>
      <c r="AA55" s="77"/>
      <c r="AB55" s="75" t="s">
        <v>136</v>
      </c>
      <c r="AC55" s="76"/>
      <c r="AD55" s="77"/>
      <c r="AE55" s="75" t="s">
        <v>136</v>
      </c>
      <c r="AF55" s="76"/>
      <c r="AG55" s="77"/>
      <c r="AH55" s="75" t="s">
        <v>136</v>
      </c>
      <c r="AI55" s="76"/>
      <c r="AJ55" s="102"/>
      <c r="AK55" s="78">
        <v>0</v>
      </c>
      <c r="AL55" s="86"/>
      <c r="AM55" s="102"/>
      <c r="AN55" s="78">
        <v>0</v>
      </c>
      <c r="AO55" s="87"/>
      <c r="AP55" s="102"/>
      <c r="AQ55" s="78">
        <v>0</v>
      </c>
      <c r="AR55" s="87"/>
      <c r="AS55" s="102"/>
      <c r="AT55" s="78">
        <v>0</v>
      </c>
      <c r="AU55" s="87"/>
      <c r="AV55" s="102"/>
      <c r="AW55" s="78">
        <v>0</v>
      </c>
      <c r="AX55" s="103"/>
      <c r="AY55" s="88"/>
      <c r="AZ55" s="80">
        <v>0</v>
      </c>
      <c r="BA55" s="88"/>
      <c r="BB55" s="81" t="s">
        <v>131</v>
      </c>
      <c r="BC55" s="72">
        <v>0</v>
      </c>
      <c r="BD55" s="72">
        <v>0</v>
      </c>
      <c r="BE55" s="72">
        <v>0</v>
      </c>
      <c r="BF55" s="81" t="s">
        <v>131</v>
      </c>
      <c r="BG55" s="24"/>
      <c r="BH55" s="24"/>
      <c r="BI55" s="24"/>
      <c r="BJ55" s="24"/>
    </row>
    <row r="56" spans="1:62" s="3" customFormat="1" ht="14.25" customHeight="1" x14ac:dyDescent="0.3">
      <c r="A56" s="69">
        <v>43</v>
      </c>
      <c r="B56" s="89" t="s">
        <v>90</v>
      </c>
      <c r="C56" s="62">
        <v>1951</v>
      </c>
      <c r="D56" s="110" t="s">
        <v>135</v>
      </c>
      <c r="E56" s="62">
        <v>3</v>
      </c>
      <c r="F56" s="62">
        <v>2</v>
      </c>
      <c r="G56" s="62">
        <v>14</v>
      </c>
      <c r="H56" s="62">
        <v>5</v>
      </c>
      <c r="I56" s="62">
        <v>9</v>
      </c>
      <c r="J56" s="62">
        <v>0</v>
      </c>
      <c r="K56" s="100">
        <v>850.9</v>
      </c>
      <c r="L56" s="100">
        <v>763.2</v>
      </c>
      <c r="M56" s="100">
        <v>243.9</v>
      </c>
      <c r="N56" s="100">
        <f t="shared" ref="N56" si="5">L56-M56</f>
        <v>519.30000000000007</v>
      </c>
      <c r="O56" s="62">
        <v>35</v>
      </c>
      <c r="P56" s="104"/>
      <c r="Q56" s="105"/>
      <c r="R56" s="74">
        <v>1711.2</v>
      </c>
      <c r="S56" s="75" t="s">
        <v>164</v>
      </c>
      <c r="T56" s="76">
        <v>44196</v>
      </c>
      <c r="U56" s="77"/>
      <c r="V56" s="75" t="s">
        <v>136</v>
      </c>
      <c r="W56" s="76"/>
      <c r="X56" s="77"/>
      <c r="Y56" s="75" t="s">
        <v>136</v>
      </c>
      <c r="Z56" s="76"/>
      <c r="AA56" s="77"/>
      <c r="AB56" s="75" t="s">
        <v>136</v>
      </c>
      <c r="AC56" s="76"/>
      <c r="AD56" s="77"/>
      <c r="AE56" s="75" t="s">
        <v>136</v>
      </c>
      <c r="AF56" s="76"/>
      <c r="AG56" s="77"/>
      <c r="AH56" s="75" t="s">
        <v>136</v>
      </c>
      <c r="AI56" s="76"/>
      <c r="AJ56" s="102"/>
      <c r="AK56" s="78">
        <v>0</v>
      </c>
      <c r="AL56" s="86"/>
      <c r="AM56" s="102"/>
      <c r="AN56" s="78">
        <v>0</v>
      </c>
      <c r="AO56" s="87"/>
      <c r="AP56" s="102"/>
      <c r="AQ56" s="78">
        <v>0</v>
      </c>
      <c r="AR56" s="87"/>
      <c r="AS56" s="102"/>
      <c r="AT56" s="78">
        <v>0</v>
      </c>
      <c r="AU56" s="87"/>
      <c r="AV56" s="102"/>
      <c r="AW56" s="78">
        <v>0</v>
      </c>
      <c r="AX56" s="103"/>
      <c r="AY56" s="88"/>
      <c r="AZ56" s="80">
        <v>0</v>
      </c>
      <c r="BA56" s="88"/>
      <c r="BB56" s="81" t="s">
        <v>132</v>
      </c>
      <c r="BC56" s="72">
        <v>0</v>
      </c>
      <c r="BD56" s="72">
        <v>0</v>
      </c>
      <c r="BE56" s="72">
        <v>0</v>
      </c>
      <c r="BF56" s="81" t="s">
        <v>132</v>
      </c>
      <c r="BG56" s="24"/>
      <c r="BH56" s="24"/>
      <c r="BI56" s="24"/>
      <c r="BJ56" s="24"/>
    </row>
    <row r="57" spans="1:62" s="3" customFormat="1" ht="15.75" customHeight="1" x14ac:dyDescent="0.3">
      <c r="A57" s="69">
        <v>44</v>
      </c>
      <c r="B57" s="89" t="s">
        <v>91</v>
      </c>
      <c r="C57" s="62">
        <v>1950</v>
      </c>
      <c r="D57" s="110" t="s">
        <v>135</v>
      </c>
      <c r="E57" s="62">
        <v>2</v>
      </c>
      <c r="F57" s="62">
        <v>2</v>
      </c>
      <c r="G57" s="62">
        <v>12</v>
      </c>
      <c r="H57" s="62">
        <v>2</v>
      </c>
      <c r="I57" s="62">
        <v>10</v>
      </c>
      <c r="J57" s="62">
        <v>0</v>
      </c>
      <c r="K57" s="100">
        <v>730.4</v>
      </c>
      <c r="L57" s="100">
        <v>659.1</v>
      </c>
      <c r="M57" s="100">
        <v>77.5</v>
      </c>
      <c r="N57" s="100">
        <f>L57-M57</f>
        <v>581.6</v>
      </c>
      <c r="O57" s="62">
        <v>35</v>
      </c>
      <c r="P57" s="104"/>
      <c r="Q57" s="105"/>
      <c r="R57" s="74">
        <v>1715.2</v>
      </c>
      <c r="S57" s="75" t="s">
        <v>165</v>
      </c>
      <c r="T57" s="76">
        <v>44196</v>
      </c>
      <c r="U57" s="77"/>
      <c r="V57" s="75" t="s">
        <v>136</v>
      </c>
      <c r="W57" s="76"/>
      <c r="X57" s="77"/>
      <c r="Y57" s="75" t="s">
        <v>136</v>
      </c>
      <c r="Z57" s="76"/>
      <c r="AA57" s="77"/>
      <c r="AB57" s="75" t="s">
        <v>136</v>
      </c>
      <c r="AC57" s="76"/>
      <c r="AD57" s="77"/>
      <c r="AE57" s="75" t="s">
        <v>136</v>
      </c>
      <c r="AF57" s="76"/>
      <c r="AG57" s="77"/>
      <c r="AH57" s="75" t="s">
        <v>136</v>
      </c>
      <c r="AI57" s="76"/>
      <c r="AJ57" s="102"/>
      <c r="AK57" s="78">
        <v>0</v>
      </c>
      <c r="AL57" s="86"/>
      <c r="AM57" s="102"/>
      <c r="AN57" s="78">
        <v>0</v>
      </c>
      <c r="AO57" s="87"/>
      <c r="AP57" s="102"/>
      <c r="AQ57" s="78">
        <v>0</v>
      </c>
      <c r="AR57" s="87"/>
      <c r="AS57" s="102"/>
      <c r="AT57" s="78">
        <v>0</v>
      </c>
      <c r="AU57" s="87"/>
      <c r="AV57" s="102"/>
      <c r="AW57" s="78">
        <v>0</v>
      </c>
      <c r="AX57" s="103"/>
      <c r="AY57" s="88"/>
      <c r="AZ57" s="80">
        <v>0</v>
      </c>
      <c r="BA57" s="88"/>
      <c r="BB57" s="81" t="s">
        <v>133</v>
      </c>
      <c r="BC57" s="72">
        <v>0</v>
      </c>
      <c r="BD57" s="72">
        <v>0</v>
      </c>
      <c r="BE57" s="72">
        <v>0</v>
      </c>
      <c r="BF57" s="81" t="s">
        <v>133</v>
      </c>
      <c r="BG57" s="24"/>
      <c r="BH57" s="24"/>
      <c r="BI57" s="24"/>
      <c r="BJ57" s="24"/>
    </row>
    <row r="58" spans="1:62" s="4" customFormat="1" ht="12" customHeight="1" x14ac:dyDescent="0.3">
      <c r="A58" s="11"/>
      <c r="B58" s="114"/>
      <c r="C58" s="115"/>
      <c r="D58" s="115"/>
      <c r="E58" s="115"/>
      <c r="F58" s="115"/>
      <c r="G58" s="115"/>
      <c r="H58" s="116"/>
      <c r="I58" s="115"/>
      <c r="J58" s="115"/>
      <c r="K58" s="116"/>
      <c r="L58" s="116"/>
      <c r="M58" s="116"/>
      <c r="N58" s="115"/>
      <c r="O58" s="115"/>
      <c r="P58" s="117"/>
      <c r="Q58" s="117"/>
      <c r="R58" s="118"/>
      <c r="S58" s="119"/>
      <c r="T58" s="115"/>
      <c r="U58" s="118"/>
      <c r="V58" s="118"/>
      <c r="W58" s="115"/>
      <c r="X58" s="115"/>
      <c r="Y58" s="118"/>
      <c r="Z58" s="115"/>
      <c r="AA58" s="115"/>
      <c r="AB58" s="115"/>
      <c r="AC58" s="115"/>
      <c r="AD58" s="115"/>
      <c r="AE58" s="118"/>
      <c r="AF58" s="115"/>
      <c r="AG58" s="115"/>
      <c r="AH58" s="118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20"/>
      <c r="AY58" s="120"/>
      <c r="AZ58" s="120"/>
      <c r="BA58" s="120"/>
      <c r="BB58" s="118"/>
      <c r="BC58" s="115"/>
      <c r="BD58" s="115"/>
      <c r="BE58" s="115"/>
      <c r="BF58" s="121"/>
      <c r="BG58" s="5"/>
      <c r="BH58" s="5"/>
      <c r="BI58" s="5"/>
      <c r="BJ58" s="5"/>
    </row>
    <row r="59" spans="1:62" x14ac:dyDescent="0.25">
      <c r="A59" s="12"/>
      <c r="B59" s="12"/>
      <c r="C59" s="12"/>
      <c r="D59" s="12"/>
      <c r="E59" s="12"/>
      <c r="F59" s="12"/>
      <c r="G59" s="12"/>
      <c r="BB59" s="125"/>
    </row>
    <row r="60" spans="1:62" x14ac:dyDescent="0.25">
      <c r="A60" s="137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BB60" s="125"/>
    </row>
    <row r="61" spans="1:62" ht="12.75" customHeight="1" x14ac:dyDescent="0.25">
      <c r="A61" s="139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V61" s="24"/>
      <c r="X61" s="24"/>
    </row>
    <row r="62" spans="1:62" ht="28.5" customHeight="1" x14ac:dyDescent="0.25">
      <c r="A62" s="13"/>
      <c r="B62" s="13"/>
      <c r="C62" s="13"/>
      <c r="D62" s="21"/>
      <c r="E62" s="21"/>
      <c r="F62" s="12"/>
      <c r="G62" s="12"/>
    </row>
    <row r="63" spans="1:62" x14ac:dyDescent="0.25">
      <c r="A63" s="172"/>
      <c r="B63" s="172"/>
    </row>
  </sheetData>
  <mergeCells count="40">
    <mergeCell ref="AM7:BA7"/>
    <mergeCell ref="AY8:BA9"/>
    <mergeCell ref="H8:J8"/>
    <mergeCell ref="A63:B63"/>
    <mergeCell ref="BB2:BF5"/>
    <mergeCell ref="BB7:BF7"/>
    <mergeCell ref="BB8:BB9"/>
    <mergeCell ref="BC8:BF8"/>
    <mergeCell ref="AS8:AU9"/>
    <mergeCell ref="AV8:AX9"/>
    <mergeCell ref="W6:AL6"/>
    <mergeCell ref="O7:O9"/>
    <mergeCell ref="P7:P9"/>
    <mergeCell ref="Q7:Q9"/>
    <mergeCell ref="AM8:AO9"/>
    <mergeCell ref="AP8:AR9"/>
    <mergeCell ref="R7:AL7"/>
    <mergeCell ref="A60:S60"/>
    <mergeCell ref="A61:S61"/>
    <mergeCell ref="A12:D12"/>
    <mergeCell ref="L8:L9"/>
    <mergeCell ref="K7:K9"/>
    <mergeCell ref="N8:N9"/>
    <mergeCell ref="F7:F9"/>
    <mergeCell ref="M8:M9"/>
    <mergeCell ref="A7:A9"/>
    <mergeCell ref="B7:B9"/>
    <mergeCell ref="C7:C9"/>
    <mergeCell ref="D7:D9"/>
    <mergeCell ref="E7:E9"/>
    <mergeCell ref="G7:J7"/>
    <mergeCell ref="L7:N7"/>
    <mergeCell ref="G8:G9"/>
    <mergeCell ref="AG8:AI9"/>
    <mergeCell ref="AJ8:AL9"/>
    <mergeCell ref="R8:T9"/>
    <mergeCell ref="U8:W9"/>
    <mergeCell ref="X8:Z9"/>
    <mergeCell ref="AA8:AC9"/>
    <mergeCell ref="AD8:AF9"/>
  </mergeCells>
  <printOptions horizontalCentered="1"/>
  <pageMargins left="1.1811023622047245" right="0.19685039370078741" top="0.59055118110236227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2021-12-02T12:16:20Z</cp:lastPrinted>
  <dcterms:created xsi:type="dcterms:W3CDTF">2017-02-13T07:26:00Z</dcterms:created>
  <dcterms:modified xsi:type="dcterms:W3CDTF">2021-12-30T12:49:04Z</dcterms:modified>
</cp:coreProperties>
</file>