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14 от 27.05.2021\58-14-Уточнение бюджета на 2021 год и плановый период\"/>
    </mc:Choice>
  </mc:AlternateContent>
  <bookViews>
    <workbookView xWindow="150" yWindow="570" windowWidth="28455" windowHeight="11955"/>
  </bookViews>
  <sheets>
    <sheet name="07.12.2020" sheetId="1" r:id="rId1"/>
  </sheets>
  <definedNames>
    <definedName name="_xlnm.Print_Titles" localSheetId="0">'07.12.2020'!$4:$6</definedName>
  </definedNames>
  <calcPr calcId="152511"/>
</workbook>
</file>

<file path=xl/calcChain.xml><?xml version="1.0" encoding="utf-8"?>
<calcChain xmlns="http://schemas.openxmlformats.org/spreadsheetml/2006/main">
  <c r="E78" i="1" l="1"/>
  <c r="D78" i="1"/>
  <c r="C120" i="1"/>
  <c r="C78" i="1"/>
  <c r="E92" i="1"/>
  <c r="D92" i="1"/>
  <c r="C92" i="1"/>
  <c r="C17" i="1" l="1"/>
  <c r="C9" i="1"/>
  <c r="C16" i="1" s="1"/>
  <c r="C15" i="1" s="1"/>
  <c r="E99" i="1" l="1"/>
  <c r="E98" i="1" s="1"/>
  <c r="D99" i="1"/>
  <c r="D98" i="1" s="1"/>
  <c r="C99" i="1"/>
  <c r="C98" i="1" s="1"/>
  <c r="E120" i="1"/>
  <c r="E109" i="1" s="1"/>
  <c r="D120" i="1"/>
  <c r="D109" i="1" s="1"/>
  <c r="C109" i="1"/>
  <c r="E168" i="1" l="1"/>
  <c r="D168" i="1"/>
  <c r="C168" i="1"/>
  <c r="D9" i="1" l="1"/>
  <c r="D16" i="1" s="1"/>
  <c r="D15" i="1" s="1"/>
  <c r="E54" i="1" l="1"/>
  <c r="D54" i="1"/>
  <c r="C54" i="1"/>
  <c r="E107" i="1" l="1"/>
  <c r="D107" i="1"/>
  <c r="C107" i="1"/>
  <c r="E90" i="1"/>
  <c r="E77" i="1" s="1"/>
  <c r="D90" i="1"/>
  <c r="D77" i="1" s="1"/>
  <c r="C90" i="1"/>
  <c r="C77" i="1" l="1"/>
  <c r="E159" i="1" l="1"/>
  <c r="E146" i="1" s="1"/>
  <c r="D159" i="1"/>
  <c r="D146" i="1" s="1"/>
  <c r="C159" i="1"/>
  <c r="C146" i="1" s="1"/>
  <c r="D96" i="1"/>
  <c r="D95" i="1" s="1"/>
  <c r="E96" i="1"/>
  <c r="E95" i="1" s="1"/>
  <c r="C96" i="1"/>
  <c r="C95" i="1" s="1"/>
  <c r="E75" i="1"/>
  <c r="D75" i="1"/>
  <c r="C75" i="1"/>
  <c r="E73" i="1"/>
  <c r="D73" i="1"/>
  <c r="C73" i="1"/>
  <c r="E71" i="1"/>
  <c r="D71" i="1"/>
  <c r="C71" i="1"/>
  <c r="E69" i="1"/>
  <c r="D69" i="1"/>
  <c r="C69" i="1"/>
  <c r="E65" i="1"/>
  <c r="D65" i="1"/>
  <c r="C65" i="1"/>
  <c r="E63" i="1"/>
  <c r="D63" i="1"/>
  <c r="C63" i="1"/>
  <c r="E58" i="1"/>
  <c r="E57" i="1" s="1"/>
  <c r="D58" i="1"/>
  <c r="D57" i="1" s="1"/>
  <c r="C58" i="1"/>
  <c r="C57" i="1" s="1"/>
  <c r="E52" i="1"/>
  <c r="D52" i="1"/>
  <c r="C52" i="1"/>
  <c r="E47" i="1"/>
  <c r="D47" i="1"/>
  <c r="C47" i="1"/>
  <c r="D43" i="1"/>
  <c r="E43" i="1"/>
  <c r="C43" i="1"/>
  <c r="D41" i="1"/>
  <c r="E41" i="1"/>
  <c r="C41" i="1"/>
  <c r="E37" i="1"/>
  <c r="D37" i="1"/>
  <c r="C37" i="1"/>
  <c r="E35" i="1"/>
  <c r="D35" i="1"/>
  <c r="C35" i="1"/>
  <c r="D32" i="1"/>
  <c r="E32" i="1"/>
  <c r="C32" i="1"/>
  <c r="D30" i="1"/>
  <c r="E30" i="1"/>
  <c r="C30" i="1"/>
  <c r="D28" i="1"/>
  <c r="E28" i="1"/>
  <c r="C28" i="1"/>
  <c r="D25" i="1"/>
  <c r="E25" i="1"/>
  <c r="C25" i="1"/>
  <c r="E19" i="1"/>
  <c r="E18" i="1" s="1"/>
  <c r="D19" i="1"/>
  <c r="D18" i="1" s="1"/>
  <c r="C19" i="1"/>
  <c r="C18" i="1" s="1"/>
  <c r="E9" i="1"/>
  <c r="E16" i="1" s="1"/>
  <c r="E15" i="1" s="1"/>
  <c r="E46" i="1" l="1"/>
  <c r="D46" i="1"/>
  <c r="C46" i="1"/>
  <c r="D8" i="1"/>
  <c r="D62" i="1"/>
  <c r="E62" i="1"/>
  <c r="E34" i="1"/>
  <c r="D68" i="1"/>
  <c r="C68" i="1"/>
  <c r="E8" i="1"/>
  <c r="C24" i="1"/>
  <c r="D34" i="1"/>
  <c r="C34" i="1"/>
  <c r="D24" i="1"/>
  <c r="E24" i="1"/>
  <c r="E68" i="1"/>
  <c r="E106" i="1"/>
  <c r="E105" i="1" s="1"/>
  <c r="C106" i="1"/>
  <c r="C105" i="1" s="1"/>
  <c r="C8" i="1"/>
  <c r="C62" i="1"/>
  <c r="D106" i="1"/>
  <c r="D105" i="1" s="1"/>
  <c r="C40" i="1"/>
  <c r="E40" i="1"/>
  <c r="D40" i="1"/>
  <c r="C7" i="1" l="1"/>
  <c r="C171" i="1" s="1"/>
  <c r="E7" i="1"/>
  <c r="E171" i="1" s="1"/>
  <c r="D7" i="1"/>
  <c r="D171" i="1" s="1"/>
</calcChain>
</file>

<file path=xl/sharedStrings.xml><?xml version="1.0" encoding="utf-8"?>
<sst xmlns="http://schemas.openxmlformats.org/spreadsheetml/2006/main" count="335" uniqueCount="332">
  <si>
    <t>(тыс. руб.)</t>
  </si>
  <si>
    <t>Код дохода</t>
  </si>
  <si>
    <t>Наименование кода дохода</t>
  </si>
  <si>
    <t>Сумма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</si>
  <si>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</si>
  <si>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</si>
  <si>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</si>
  <si>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</si>
  <si>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</si>
  <si>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</si>
  <si>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</si>
  <si>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</si>
  <si>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</si>
  <si>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</si>
  <si>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</si>
  <si>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</si>
  <si>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</si>
  <si>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</si>
  <si>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</si>
  <si>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</si>
  <si>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</si>
  <si>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</si>
  <si>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</si>
  <si>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</si>
  <si>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</si>
  <si>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</si>
  <si>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</si>
  <si>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</si>
  <si>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</si>
  <si>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</si>
  <si>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</si>
  <si>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</si>
  <si>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</si>
  <si>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</si>
  <si>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</si>
  <si>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</si>
  <si>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</si>
  <si>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</si>
  <si>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</si>
  <si>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</si>
  <si>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</si>
  <si>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</si>
  <si>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</si>
  <si>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</si>
  <si>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</si>
  <si>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</si>
  <si>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</si>
  <si>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</si>
  <si>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</si>
  <si>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</si>
  <si>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</si>
  <si>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</si>
  <si>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</si>
  <si>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</si>
  <si>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</si>
  <si>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</si>
  <si>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</si>
  <si>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</si>
  <si>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</si>
  <si>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</si>
  <si>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</si>
  <si>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</si>
  <si>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</si>
  <si>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</si>
  <si>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</si>
  <si>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</si>
  <si>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</si>
  <si>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</si>
  <si>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</si>
  <si>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</si>
  <si>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</si>
  <si>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</si>
  <si>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</si>
  <si>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</si>
  <si>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</si>
  <si>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</si>
  <si>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</si>
  <si>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</si>
  <si>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</si>
  <si>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</si>
  <si>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</si>
  <si>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</si>
  <si>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</si>
  <si>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</si>
  <si>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</si>
  <si>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</si>
  <si>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</si>
  <si>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</si>
  <si>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</si>
  <si>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</si>
  <si>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</si>
  <si>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</si>
  <si>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</si>
  <si>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</si>
  <si>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</si>
  <si>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</si>
  <si>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</si>
  <si>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</si>
  <si>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</si>
  <si>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</si>
  <si>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</si>
  <si>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</si>
  <si>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</si>
  <si>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</si>
  <si>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</si>
  <si>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</si>
  <si>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</si>
  <si>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</si>
  <si>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</si>
  <si>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</si>
  <si>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</si>
  <si>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</si>
  <si>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</si>
  <si>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</si>
  <si>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</si>
  <si>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</si>
  <si>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</si>
  <si>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</si>
  <si>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</si>
  <si>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</si>
  <si>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</si>
  <si>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</si>
  <si>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</si>
  <si>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</si>
  <si>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</si>
  <si>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</si>
  <si>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</si>
  <si>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</si>
  <si>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</si>
  <si>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</si>
  <si>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</si>
  <si>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</si>
  <si>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</si>
  <si>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</si>
  <si>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</si>
  <si>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</si>
  <si>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</si>
  <si>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</si>
  <si>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</si>
  <si>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</si>
  <si>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</si>
  <si>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</si>
  <si>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</si>
  <si>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</si>
  <si>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</si>
  <si>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</si>
  <si>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</si>
  <si>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</si>
  <si>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</si>
  <si>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</si>
  <si>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</si>
  <si>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</si>
  <si>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</si>
  <si>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</si>
  <si>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</si>
  <si>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</si>
  <si>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</si>
  <si>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</si>
  <si>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</si>
  <si>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</si>
  <si>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</si>
  <si>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</si>
  <si>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</si>
  <si>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</si>
  <si>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</si>
  <si>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</si>
  <si>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</si>
  <si>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</si>
  <si>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</si>
  <si>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</si>
  <si>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</si>
  <si>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</si>
  <si>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</si>
  <si>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</si>
  <si>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</si>
  <si>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</si>
  <si>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</si>
  <si>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</si>
  <si>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</si>
  <si>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</si>
  <si>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</si>
  <si>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</si>
  <si>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</si>
  <si>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</si>
  <si>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</si>
  <si>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</si>
  <si>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</si>
  <si>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</si>
  <si>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</si>
  <si>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</si>
  <si>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</si>
  <si>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</si>
  <si>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</si>
  <si>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</si>
  <si>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</si>
  <si>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</si>
  <si>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</si>
  <si>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</si>
  <si>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</si>
  <si>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</si>
  <si>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</si>
  <si>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</si>
  <si>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</si>
  <si>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</si>
  <si>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</si>
  <si>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</si>
  <si>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</si>
  <si>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</si>
  <si>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</si>
  <si>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</si>
  <si>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</si>
  <si>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</si>
  <si>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</si>
  <si>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</si>
  <si>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</si>
  <si>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</si>
  <si>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</si>
  <si>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</si>
  <si>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</si>
  <si>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</si>
  <si>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бюджета городского округа Электросталь Московской области на 2021 год  и на плановый период  2022 и 2023 годов</t>
  </si>
  <si>
    <t xml:space="preserve"> Сумма на 2021 год </t>
  </si>
  <si>
    <t xml:space="preserve">на 2023 год 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</si>
  <si>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</si>
  <si>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Прочие субсидии бюджетам городских округов (реализация мероприятий по улучшению жилищных условий многодетных семей)</t>
  </si>
  <si>
    <t>Прочие субсидии бюджетам городских округов (на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</si>
  <si>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</si>
  <si>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</si>
  <si>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</si>
  <si>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</si>
  <si>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</si>
  <si>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2 02 29 999 04 0001 150</t>
  </si>
  <si>
    <t>2 02 29 999 04 0002 150</t>
  </si>
  <si>
    <t>2 02 29 999 04 0003 150</t>
  </si>
  <si>
    <t>2 02 29 999 04 0004 150</t>
  </si>
  <si>
    <t>2 02 29 999 04 0005 150</t>
  </si>
  <si>
    <t>2 02 29 999 04 0006 150</t>
  </si>
  <si>
    <t>2 02 29 999 04 0007 150</t>
  </si>
  <si>
    <t>2 02 29 999 04 0008 150</t>
  </si>
  <si>
    <t>2 02 29 999 04 0009 150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</si>
  <si>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</si>
  <si>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</si>
  <si>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</si>
  <si>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</si>
  <si>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</si>
  <si>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</si>
  <si>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</si>
  <si>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</si>
  <si>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2 02 29 999 04 0019 150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</si>
  <si>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</si>
  <si>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</si>
  <si>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</si>
  <si>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</si>
  <si>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</si>
  <si>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</si>
  <si>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</si>
  <si>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</si>
  <si>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</si>
  <si>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</si>
  <si>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</si>
  <si>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</si>
  <si>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2 02 39 999 04 0006 150</t>
  </si>
  <si>
    <t>2 02 39 999 04 0007 150</t>
  </si>
  <si>
    <t>2 02 39 999 04 0008 150</t>
  </si>
  <si>
    <t>2 02 49 999 04 0002 150</t>
  </si>
  <si>
    <t>Прочие межбюджетные трансферты, передаваемые бюджетам  городских округов (оплата кредиторской задолженности за выполненные работы по рекультивации полигонов в 2018 году в Московской области)</t>
  </si>
  <si>
    <t>Налог на доходы физических лиц по дополнительному нормативу (2021 - 23,3%; 2022 - 19,7%;  2023 - 19%)</t>
  </si>
  <si>
    <t>2 02 25 555 04 0000150</t>
  </si>
  <si>
    <t>Субсидии бюджетам муниципальных образований Московской области на реализацию программ формирования современной городской среды в части благоустройства общественных территорий</t>
  </si>
  <si>
    <t>2 02 29 999 04 0022 150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</si>
  <si>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</si>
  <si>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2 02 29 999 04 0023 150</t>
  </si>
  <si>
    <t>Прочие субсидии бюджетам городских округов (ремонт дворовых территорий)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</si>
  <si>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</si>
  <si>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2 02 29 999 04 0026 150</t>
  </si>
  <si>
    <t>2 02 49 999 04 0003 150</t>
  </si>
  <si>
    <t>Прочие межбюджетные трансферты, передаваемые бюджетам  городских округов (создание центров образования естественно-научной и технологической направленностей)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</si>
  <si>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</si>
  <si>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</si>
  <si>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1 17 15020 04 0001 150</t>
  </si>
  <si>
    <t xml:space="preserve"> 1 17 15020 04 0002 150</t>
  </si>
  <si>
    <t xml:space="preserve"> 1 17 15020 04 0003 150</t>
  </si>
  <si>
    <t xml:space="preserve"> 1 17 15020 04 0004 150</t>
  </si>
  <si>
    <t>1 17 15020 04 0005 150</t>
  </si>
  <si>
    <t>Инициативные платежи, зачисляемые в бюджеты городских округов (приобретение школьной мебели для МОУ «СОШ №12 с УИИЯ»)</t>
  </si>
  <si>
    <t>Инициативные платежи, зачисляемые в бюджеты городских округов (приобретение школьной мебели для МОУ «СОШ №18»)</t>
  </si>
  <si>
    <t>Инициативные платежи, зачисляемые в бюджеты городских округов (приобретение школьной мебели для МОУ «Гимназия №4»)</t>
  </si>
  <si>
    <t>Инициативные платежи, зачисляемые в бюджеты городских округов (приобретение школьной мебели для МОУ «СОШ № 20»)</t>
  </si>
  <si>
    <t>Инициативные платежи, зачисляемые в бюджеты городских округов (благоустройство территории, изготовление и установка АРТ объекта «Декоративная стена»)</t>
  </si>
  <si>
    <t xml:space="preserve"> 2 02 25169 04 0000 150</t>
  </si>
  <si>
    <t xml:space="preserve"> 2 02 25208 04 0000 150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</si>
  <si>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</si>
  <si>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2 02 29999 04 0027 150</t>
  </si>
  <si>
    <t>Прочие субсидии бюджетам городских округов (ямочный ремонт асфальтового покрытия дворовых территорий)</t>
  </si>
  <si>
    <t>2 02 25229 04 0000 150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</si>
  <si>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</si>
  <si>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</si>
  <si>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</si>
  <si>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</si>
  <si>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</si>
  <si>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</si>
  <si>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</si>
  <si>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</si>
  <si>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 (2021 - 20,4%; 2022- 17,2%; 2023- 16,5%)</t>
  </si>
  <si>
    <t>Налог на доходы физических лиц по дополнительному нормативу</t>
  </si>
  <si>
    <t>1 16 01 050 01 0000 140</t>
  </si>
  <si>
    <t>1 16 01 060 01 0000 140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</si>
  <si>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</si>
  <si>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</si>
  <si>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</si>
  <si>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1 16 01 090 01 0000 140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</si>
  <si>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</si>
  <si>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</si>
  <si>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</si>
  <si>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1 16 01 140 01 0000 140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</si>
  <si>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</si>
  <si>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</si>
  <si>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</si>
  <si>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</si>
  <si>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</si>
  <si>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</si>
  <si>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</si>
  <si>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</si>
  <si>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1 16 10 060 00 0000 140</t>
  </si>
  <si>
    <t>Платежи в целях возмещения убытков, причиненных уклонением от заключения муниципального контракта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</si>
  <si>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</si>
  <si>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очистки сточных вод)</t>
  </si>
  <si>
    <t>2 02 29999 04 0028 150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</si>
  <si>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пределами(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</si>
  <si>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sz val="10"/>
        <rFont val="Times New Roman"/>
        <family val="1"/>
        <charset val="204"/>
      </rPr>
      <t>дошкольных образовательных организациях Московской области)</t>
    </r>
  </si>
  <si>
    <r>
      <t>Прочие субсидии бюджетам городских округов (на мероприятия по проведению капитального ремонта в муниципальных</t>
    </r>
    <r>
      <rPr>
        <sz val="10"/>
        <rFont val="Times New Roman"/>
        <family val="1"/>
        <charset val="204"/>
      </rPr>
      <t xml:space="preserve"> общеобразовательных организациях в Московской области)</t>
    </r>
  </si>
  <si>
    <t xml:space="preserve">Приложение № 1
к решению Совета депутатов
городского округа Электросталь
Московской области
от от 27.05.2021 № 58/14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</si>
</sst>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4" fillId="0" borderId="1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8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8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65" fontId="3" fillId="0" borderId="21" xfId="0" applyNumberFormat="1" applyFont="1" applyFill="1" applyBorder="1" applyAlignment="1">
      <alignment vertical="center" wrapText="1"/>
    </xf>
    <xf numFmtId="165" fontId="3" fillId="0" borderId="22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164" fontId="3" fillId="0" borderId="24" xfId="0" applyNumberFormat="1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165" fontId="4" fillId="0" borderId="27" xfId="0" applyNumberFormat="1" applyFont="1" applyFill="1" applyBorder="1" applyAlignment="1">
      <alignment horizontal="right" vertical="center"/>
    </xf>
    <xf numFmtId="49" fontId="9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29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2" borderId="18" xfId="0" applyNumberFormat="1" applyFont="1" applyFill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20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3" width="14.42578125" style="6" customWidth="1"/>
    <col min="4" max="4" width="12.7109375" style="6" customWidth="1"/>
    <col min="5" max="5" width="15.28515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64.5" customHeight="1" x14ac:dyDescent="0.25">
      <c r="A1" s="17"/>
      <c r="B1" s="17"/>
      <c r="C1" s="17"/>
      <c r="D1" s="62" t="s">
        <v>331</v>
      </c>
      <c r="E1" s="62"/>
    </row>
    <row r="2" spans="1:5" ht="21.75" customHeight="1" x14ac:dyDescent="0.25">
      <c r="A2" s="51" t="s">
        <v>220</v>
      </c>
      <c r="B2" s="51"/>
      <c r="C2" s="51"/>
      <c r="D2" s="51"/>
      <c r="E2" s="51"/>
    </row>
    <row r="3" spans="1:5" ht="15.75" thickBot="1" x14ac:dyDescent="0.3">
      <c r="A3" s="52" t="s">
        <v>0</v>
      </c>
      <c r="B3" s="52"/>
      <c r="C3" s="52"/>
      <c r="D3" s="52"/>
      <c r="E3" s="52"/>
    </row>
    <row r="4" spans="1:5" ht="15.75" thickBot="1" x14ac:dyDescent="0.3">
      <c r="A4" s="56" t="s">
        <v>1</v>
      </c>
      <c r="B4" s="58" t="s">
        <v>2</v>
      </c>
      <c r="C4" s="60" t="s">
        <v>221</v>
      </c>
      <c r="D4" s="49" t="s">
        <v>3</v>
      </c>
      <c r="E4" s="50"/>
    </row>
    <row r="5" spans="1:5" ht="15" customHeight="1" thickBot="1" x14ac:dyDescent="0.3">
      <c r="A5" s="57"/>
      <c r="B5" s="59"/>
      <c r="C5" s="61"/>
      <c r="D5" s="18" t="s">
        <v>4</v>
      </c>
      <c r="E5" s="19" t="s">
        <v>222</v>
      </c>
    </row>
    <row r="6" spans="1:5" ht="15" customHeight="1" thickBot="1" x14ac:dyDescent="0.3">
      <c r="A6" s="20">
        <v>1</v>
      </c>
      <c r="B6" s="21">
        <v>2</v>
      </c>
      <c r="C6" s="22">
        <v>3</v>
      </c>
      <c r="D6" s="21">
        <v>4</v>
      </c>
      <c r="E6" s="38">
        <v>5</v>
      </c>
    </row>
    <row r="7" spans="1:5" ht="18.75" customHeight="1" x14ac:dyDescent="0.25">
      <c r="A7" s="23" t="s">
        <v>5</v>
      </c>
      <c r="B7" s="24" t="s">
        <v>6</v>
      </c>
      <c r="C7" s="25">
        <f>C8+C18+C24+C34+C40+C46+C57+C62+C68+C77+C95+C98</f>
        <v>2509575.0279999995</v>
      </c>
      <c r="D7" s="25">
        <f>D8+D18+D24+D34+D40+D46+D57+D62+D68+D77+D95</f>
        <v>2397930.355</v>
      </c>
      <c r="E7" s="37">
        <f>E8+E18+E24+E34+E40+E46+E57+E62+E68+E77+E95</f>
        <v>2453701.9439999997</v>
      </c>
    </row>
    <row r="8" spans="1:5" ht="21" customHeight="1" x14ac:dyDescent="0.25">
      <c r="A8" s="11" t="s">
        <v>7</v>
      </c>
      <c r="B8" s="12" t="s">
        <v>8</v>
      </c>
      <c r="C8" s="27">
        <f>C9</f>
        <v>1458644.7009999999</v>
      </c>
      <c r="D8" s="27">
        <f t="shared" ref="D8:E8" si="0">D9</f>
        <v>1350461.4709999999</v>
      </c>
      <c r="E8" s="26">
        <f t="shared" si="0"/>
        <v>1369143.88</v>
      </c>
    </row>
    <row r="9" spans="1:5" ht="15" customHeight="1" x14ac:dyDescent="0.25">
      <c r="A9" s="11" t="s">
        <v>9</v>
      </c>
      <c r="B9" s="12" t="s">
        <v>10</v>
      </c>
      <c r="C9" s="27">
        <f>SUM(C10:C14)</f>
        <v>1458644.7009999999</v>
      </c>
      <c r="D9" s="27">
        <f t="shared" ref="D9:E9" si="1">SUM(D10:D13)</f>
        <v>1350461.4709999999</v>
      </c>
      <c r="E9" s="26">
        <f t="shared" si="1"/>
        <v>1369143.88</v>
      </c>
    </row>
    <row r="10" spans="1:5" ht="40.5" customHeight="1" x14ac:dyDescent="0.25">
      <c r="A10" s="1" t="s">
        <v>11</v>
      </c>
      <c r="B10" s="2" t="s">
        <v>12</v>
      </c>
      <c r="C10" s="3">
        <v>1361818</v>
      </c>
      <c r="D10" s="4">
        <v>1301686.8400000001</v>
      </c>
      <c r="E10" s="5">
        <v>1320644.81</v>
      </c>
    </row>
    <row r="11" spans="1:5" ht="61.5" customHeight="1" x14ac:dyDescent="0.25">
      <c r="A11" s="1" t="s">
        <v>13</v>
      </c>
      <c r="B11" s="2" t="s">
        <v>14</v>
      </c>
      <c r="C11" s="3">
        <v>10420.359</v>
      </c>
      <c r="D11" s="4">
        <v>9103.99</v>
      </c>
      <c r="E11" s="5">
        <v>9024.4</v>
      </c>
    </row>
    <row r="12" spans="1:5" ht="30" customHeight="1" x14ac:dyDescent="0.25">
      <c r="A12" s="1" t="s">
        <v>15</v>
      </c>
      <c r="B12" s="2" t="s">
        <v>16</v>
      </c>
      <c r="C12" s="3">
        <v>19556.689999999999</v>
      </c>
      <c r="D12" s="4">
        <v>15962.281999999999</v>
      </c>
      <c r="E12" s="5">
        <v>15812.45</v>
      </c>
    </row>
    <row r="13" spans="1:5" ht="48.75" customHeight="1" x14ac:dyDescent="0.25">
      <c r="A13" s="1" t="s">
        <v>17</v>
      </c>
      <c r="B13" s="2" t="s">
        <v>18</v>
      </c>
      <c r="C13" s="3">
        <v>27297.069</v>
      </c>
      <c r="D13" s="4">
        <v>23708.359</v>
      </c>
      <c r="E13" s="5">
        <v>23662.22</v>
      </c>
    </row>
    <row r="14" spans="1:5" ht="48.75" customHeight="1" x14ac:dyDescent="0.25">
      <c r="A14" s="1" t="s">
        <v>301</v>
      </c>
      <c r="B14" s="2" t="s">
        <v>302</v>
      </c>
      <c r="C14" s="3">
        <v>39552.582999999999</v>
      </c>
      <c r="D14" s="8">
        <v>0</v>
      </c>
      <c r="E14" s="5">
        <v>0</v>
      </c>
    </row>
    <row r="15" spans="1:5" x14ac:dyDescent="0.25">
      <c r="A15" s="1"/>
      <c r="B15" s="12" t="s">
        <v>304</v>
      </c>
      <c r="C15" s="3">
        <f>C16+C17</f>
        <v>899580.04205024312</v>
      </c>
      <c r="D15" s="3">
        <f t="shared" ref="D15:E15" si="2">D16+D17</f>
        <v>776937.07099999988</v>
      </c>
      <c r="E15" s="5">
        <f t="shared" si="2"/>
        <v>775549.02999999991</v>
      </c>
    </row>
    <row r="16" spans="1:5" ht="24.75" customHeight="1" x14ac:dyDescent="0.25">
      <c r="A16" s="1"/>
      <c r="B16" s="2" t="s">
        <v>266</v>
      </c>
      <c r="C16" s="3">
        <f>(C9-C13-C14)/38.4%*23.4%+C13</f>
        <v>875422.17698437488</v>
      </c>
      <c r="D16" s="3">
        <f>(D9-D13-D14)/34.7%*19.7%+D13</f>
        <v>776937.07099999988</v>
      </c>
      <c r="E16" s="5">
        <f>(E9-E13-E14)/34%*19%+E13</f>
        <v>775549.02999999991</v>
      </c>
    </row>
    <row r="17" spans="1:5" ht="24.75" customHeight="1" x14ac:dyDescent="0.25">
      <c r="A17" s="1"/>
      <c r="B17" s="2" t="s">
        <v>303</v>
      </c>
      <c r="C17" s="3">
        <f>C14/33.4%*20.4%</f>
        <v>24157.865065868264</v>
      </c>
      <c r="D17" s="3">
        <v>0</v>
      </c>
      <c r="E17" s="5">
        <v>0</v>
      </c>
    </row>
    <row r="18" spans="1:5" ht="38.25" customHeight="1" x14ac:dyDescent="0.25">
      <c r="A18" s="11" t="s">
        <v>19</v>
      </c>
      <c r="B18" s="12" t="s">
        <v>20</v>
      </c>
      <c r="C18" s="13">
        <f>C19</f>
        <v>16395</v>
      </c>
      <c r="D18" s="13">
        <f t="shared" ref="D18:E18" si="3">D19</f>
        <v>15767</v>
      </c>
      <c r="E18" s="15">
        <f t="shared" si="3"/>
        <v>15640</v>
      </c>
    </row>
    <row r="19" spans="1:5" ht="23.25" customHeight="1" x14ac:dyDescent="0.25">
      <c r="A19" s="11" t="s">
        <v>21</v>
      </c>
      <c r="B19" s="12" t="s">
        <v>22</v>
      </c>
      <c r="C19" s="13">
        <f>SUM(C20:C23)</f>
        <v>16395</v>
      </c>
      <c r="D19" s="13">
        <f t="shared" ref="D19:E19" si="4">SUM(D20:D23)</f>
        <v>15767</v>
      </c>
      <c r="E19" s="15">
        <f t="shared" si="4"/>
        <v>15640</v>
      </c>
    </row>
    <row r="20" spans="1:5" ht="39" customHeight="1" x14ac:dyDescent="0.25">
      <c r="A20" s="1" t="s">
        <v>23</v>
      </c>
      <c r="B20" s="2" t="s">
        <v>24</v>
      </c>
      <c r="C20" s="3">
        <v>7528</v>
      </c>
      <c r="D20" s="4">
        <v>7248</v>
      </c>
      <c r="E20" s="5">
        <v>7241</v>
      </c>
    </row>
    <row r="21" spans="1:5" ht="51.75" customHeight="1" x14ac:dyDescent="0.25">
      <c r="A21" s="1" t="s">
        <v>25</v>
      </c>
      <c r="B21" s="2" t="s">
        <v>26</v>
      </c>
      <c r="C21" s="3">
        <v>43</v>
      </c>
      <c r="D21" s="4">
        <v>41</v>
      </c>
      <c r="E21" s="5">
        <v>40</v>
      </c>
    </row>
    <row r="22" spans="1:5" ht="38.25" customHeight="1" x14ac:dyDescent="0.25">
      <c r="A22" s="1" t="s">
        <v>27</v>
      </c>
      <c r="B22" s="2" t="s">
        <v>28</v>
      </c>
      <c r="C22" s="3">
        <v>9903</v>
      </c>
      <c r="D22" s="4">
        <v>9510</v>
      </c>
      <c r="E22" s="5">
        <v>9471</v>
      </c>
    </row>
    <row r="23" spans="1:5" ht="43.5" customHeight="1" x14ac:dyDescent="0.25">
      <c r="A23" s="1" t="s">
        <v>29</v>
      </c>
      <c r="B23" s="2" t="s">
        <v>30</v>
      </c>
      <c r="C23" s="28">
        <v>-1079</v>
      </c>
      <c r="D23" s="29">
        <v>-1032</v>
      </c>
      <c r="E23" s="30">
        <v>-1112</v>
      </c>
    </row>
    <row r="24" spans="1:5" ht="27" customHeight="1" x14ac:dyDescent="0.25">
      <c r="A24" s="11" t="s">
        <v>31</v>
      </c>
      <c r="B24" s="12" t="s">
        <v>32</v>
      </c>
      <c r="C24" s="13">
        <f>C25+C28+C32+C30</f>
        <v>376724</v>
      </c>
      <c r="D24" s="13">
        <f t="shared" ref="D24:E24" si="5">D25+D28+D32+D30</f>
        <v>391320</v>
      </c>
      <c r="E24" s="15">
        <f t="shared" si="5"/>
        <v>433191</v>
      </c>
    </row>
    <row r="25" spans="1:5" ht="18" customHeight="1" x14ac:dyDescent="0.25">
      <c r="A25" s="11" t="s">
        <v>33</v>
      </c>
      <c r="B25" s="12" t="s">
        <v>34</v>
      </c>
      <c r="C25" s="13">
        <f>C26+C27</f>
        <v>315380</v>
      </c>
      <c r="D25" s="13">
        <f t="shared" ref="D25:E25" si="6">D26+D27</f>
        <v>341656</v>
      </c>
      <c r="E25" s="15">
        <f t="shared" si="6"/>
        <v>381170</v>
      </c>
    </row>
    <row r="26" spans="1:5" ht="24.75" customHeight="1" x14ac:dyDescent="0.25">
      <c r="A26" s="1" t="s">
        <v>35</v>
      </c>
      <c r="B26" s="2" t="s">
        <v>36</v>
      </c>
      <c r="C26" s="3">
        <v>253723</v>
      </c>
      <c r="D26" s="4">
        <v>274691</v>
      </c>
      <c r="E26" s="5">
        <v>303564</v>
      </c>
    </row>
    <row r="27" spans="1:5" ht="23.25" customHeight="1" x14ac:dyDescent="0.25">
      <c r="A27" s="1" t="s">
        <v>37</v>
      </c>
      <c r="B27" s="2" t="s">
        <v>38</v>
      </c>
      <c r="C27" s="3">
        <v>61657</v>
      </c>
      <c r="D27" s="4">
        <v>66965</v>
      </c>
      <c r="E27" s="5">
        <v>77606</v>
      </c>
    </row>
    <row r="28" spans="1:5" ht="17.25" customHeight="1" x14ac:dyDescent="0.25">
      <c r="A28" s="11" t="s">
        <v>39</v>
      </c>
      <c r="B28" s="12" t="s">
        <v>40</v>
      </c>
      <c r="C28" s="13">
        <f>C29</f>
        <v>14836</v>
      </c>
      <c r="D28" s="13">
        <f t="shared" ref="D28:E28" si="7">D29</f>
        <v>0</v>
      </c>
      <c r="E28" s="15">
        <f t="shared" si="7"/>
        <v>0</v>
      </c>
    </row>
    <row r="29" spans="1:5" ht="15" customHeight="1" x14ac:dyDescent="0.25">
      <c r="A29" s="1" t="s">
        <v>41</v>
      </c>
      <c r="B29" s="2" t="s">
        <v>40</v>
      </c>
      <c r="C29" s="3">
        <v>14836</v>
      </c>
      <c r="D29" s="4">
        <v>0</v>
      </c>
      <c r="E29" s="5">
        <v>0</v>
      </c>
    </row>
    <row r="30" spans="1:5" ht="15" customHeight="1" x14ac:dyDescent="0.25">
      <c r="A30" s="11" t="s">
        <v>42</v>
      </c>
      <c r="B30" s="12" t="s">
        <v>43</v>
      </c>
      <c r="C30" s="13">
        <f>C31</f>
        <v>0</v>
      </c>
      <c r="D30" s="13">
        <f t="shared" ref="D30:E30" si="8">D31</f>
        <v>26</v>
      </c>
      <c r="E30" s="15">
        <f t="shared" si="8"/>
        <v>53</v>
      </c>
    </row>
    <row r="31" spans="1:5" ht="15" customHeight="1" x14ac:dyDescent="0.25">
      <c r="A31" s="1" t="s">
        <v>44</v>
      </c>
      <c r="B31" s="2" t="s">
        <v>43</v>
      </c>
      <c r="C31" s="3">
        <v>0</v>
      </c>
      <c r="D31" s="4">
        <v>26</v>
      </c>
      <c r="E31" s="5">
        <v>53</v>
      </c>
    </row>
    <row r="32" spans="1:5" ht="23.25" customHeight="1" x14ac:dyDescent="0.25">
      <c r="A32" s="11" t="s">
        <v>45</v>
      </c>
      <c r="B32" s="12" t="s">
        <v>46</v>
      </c>
      <c r="C32" s="13">
        <f>C33</f>
        <v>46508</v>
      </c>
      <c r="D32" s="13">
        <f t="shared" ref="D32:E32" si="9">D33</f>
        <v>49638</v>
      </c>
      <c r="E32" s="15">
        <f t="shared" si="9"/>
        <v>51968</v>
      </c>
    </row>
    <row r="33" spans="1:5" ht="23.25" customHeight="1" x14ac:dyDescent="0.25">
      <c r="A33" s="1" t="s">
        <v>47</v>
      </c>
      <c r="B33" s="2" t="s">
        <v>48</v>
      </c>
      <c r="C33" s="3">
        <v>46508</v>
      </c>
      <c r="D33" s="4">
        <v>49638</v>
      </c>
      <c r="E33" s="5">
        <v>51968</v>
      </c>
    </row>
    <row r="34" spans="1:5" ht="27.75" customHeight="1" x14ac:dyDescent="0.25">
      <c r="A34" s="11" t="s">
        <v>49</v>
      </c>
      <c r="B34" s="12" t="s">
        <v>50</v>
      </c>
      <c r="C34" s="13">
        <f>C35+C37</f>
        <v>340625</v>
      </c>
      <c r="D34" s="13">
        <f t="shared" ref="D34:E34" si="10">D35+D37</f>
        <v>344324</v>
      </c>
      <c r="E34" s="15">
        <f t="shared" si="10"/>
        <v>348531</v>
      </c>
    </row>
    <row r="35" spans="1:5" ht="15" customHeight="1" x14ac:dyDescent="0.25">
      <c r="A35" s="11" t="s">
        <v>51</v>
      </c>
      <c r="B35" s="12" t="s">
        <v>52</v>
      </c>
      <c r="C35" s="13">
        <f>C36</f>
        <v>80126</v>
      </c>
      <c r="D35" s="13">
        <f t="shared" ref="D35:E35" si="11">D36</f>
        <v>84132</v>
      </c>
      <c r="E35" s="15">
        <f t="shared" si="11"/>
        <v>88339</v>
      </c>
    </row>
    <row r="36" spans="1:5" ht="31.5" customHeight="1" x14ac:dyDescent="0.25">
      <c r="A36" s="1" t="s">
        <v>53</v>
      </c>
      <c r="B36" s="2" t="s">
        <v>54</v>
      </c>
      <c r="C36" s="3">
        <v>80126</v>
      </c>
      <c r="D36" s="4">
        <v>84132</v>
      </c>
      <c r="E36" s="5">
        <v>88339</v>
      </c>
    </row>
    <row r="37" spans="1:5" ht="15" customHeight="1" x14ac:dyDescent="0.25">
      <c r="A37" s="11" t="s">
        <v>55</v>
      </c>
      <c r="B37" s="12" t="s">
        <v>56</v>
      </c>
      <c r="C37" s="13">
        <f>C38+C39</f>
        <v>260499</v>
      </c>
      <c r="D37" s="13">
        <f t="shared" ref="D37:E37" si="12">D38+D39</f>
        <v>260192</v>
      </c>
      <c r="E37" s="15">
        <f t="shared" si="12"/>
        <v>260192</v>
      </c>
    </row>
    <row r="38" spans="1:5" ht="15" customHeight="1" x14ac:dyDescent="0.25">
      <c r="A38" s="1" t="s">
        <v>57</v>
      </c>
      <c r="B38" s="2" t="s">
        <v>58</v>
      </c>
      <c r="C38" s="3">
        <v>228979</v>
      </c>
      <c r="D38" s="4">
        <v>228710</v>
      </c>
      <c r="E38" s="5">
        <v>228710</v>
      </c>
    </row>
    <row r="39" spans="1:5" ht="15" customHeight="1" x14ac:dyDescent="0.25">
      <c r="A39" s="1" t="s">
        <v>59</v>
      </c>
      <c r="B39" s="2" t="s">
        <v>60</v>
      </c>
      <c r="C39" s="3">
        <v>31520</v>
      </c>
      <c r="D39" s="4">
        <v>31482</v>
      </c>
      <c r="E39" s="5">
        <v>31482</v>
      </c>
    </row>
    <row r="40" spans="1:5" ht="22.5" customHeight="1" x14ac:dyDescent="0.25">
      <c r="A40" s="11" t="s">
        <v>61</v>
      </c>
      <c r="B40" s="12" t="s">
        <v>62</v>
      </c>
      <c r="C40" s="13">
        <f>C41+C43</f>
        <v>18096</v>
      </c>
      <c r="D40" s="13">
        <f t="shared" ref="D40:E40" si="13">D41+D43</f>
        <v>18816.883999999998</v>
      </c>
      <c r="E40" s="15">
        <f t="shared" si="13"/>
        <v>19567.063999999998</v>
      </c>
    </row>
    <row r="41" spans="1:5" ht="23.25" customHeight="1" x14ac:dyDescent="0.25">
      <c r="A41" s="11" t="s">
        <v>63</v>
      </c>
      <c r="B41" s="12" t="s">
        <v>64</v>
      </c>
      <c r="C41" s="13">
        <f>C42</f>
        <v>18026</v>
      </c>
      <c r="D41" s="13">
        <f t="shared" ref="D41:E41" si="14">D42</f>
        <v>18746.883999999998</v>
      </c>
      <c r="E41" s="15">
        <f t="shared" si="14"/>
        <v>19497.063999999998</v>
      </c>
    </row>
    <row r="42" spans="1:5" ht="27.75" customHeight="1" x14ac:dyDescent="0.25">
      <c r="A42" s="1" t="s">
        <v>65</v>
      </c>
      <c r="B42" s="2" t="s">
        <v>66</v>
      </c>
      <c r="C42" s="3">
        <v>18026</v>
      </c>
      <c r="D42" s="4">
        <v>18746.883999999998</v>
      </c>
      <c r="E42" s="5">
        <v>19497.063999999998</v>
      </c>
    </row>
    <row r="43" spans="1:5" ht="23.25" customHeight="1" x14ac:dyDescent="0.25">
      <c r="A43" s="11" t="s">
        <v>67</v>
      </c>
      <c r="B43" s="12" t="s">
        <v>68</v>
      </c>
      <c r="C43" s="13">
        <f>C44+C45</f>
        <v>70</v>
      </c>
      <c r="D43" s="13">
        <f t="shared" ref="D43:E43" si="15">D44+D45</f>
        <v>70</v>
      </c>
      <c r="E43" s="15">
        <f t="shared" si="15"/>
        <v>70</v>
      </c>
    </row>
    <row r="44" spans="1:5" ht="18.75" customHeight="1" x14ac:dyDescent="0.25">
      <c r="A44" s="1" t="s">
        <v>69</v>
      </c>
      <c r="B44" s="2" t="s">
        <v>70</v>
      </c>
      <c r="C44" s="3">
        <v>10</v>
      </c>
      <c r="D44" s="4">
        <v>10</v>
      </c>
      <c r="E44" s="5">
        <v>10</v>
      </c>
    </row>
    <row r="45" spans="1:5" ht="40.5" customHeight="1" x14ac:dyDescent="0.25">
      <c r="A45" s="1" t="s">
        <v>71</v>
      </c>
      <c r="B45" s="2" t="s">
        <v>72</v>
      </c>
      <c r="C45" s="3">
        <v>60</v>
      </c>
      <c r="D45" s="4">
        <v>60</v>
      </c>
      <c r="E45" s="5">
        <v>60</v>
      </c>
    </row>
    <row r="46" spans="1:5" ht="35.25" customHeight="1" x14ac:dyDescent="0.25">
      <c r="A46" s="11" t="s">
        <v>73</v>
      </c>
      <c r="B46" s="12" t="s">
        <v>74</v>
      </c>
      <c r="C46" s="13">
        <f>C47+C52+C54</f>
        <v>247039</v>
      </c>
      <c r="D46" s="13">
        <f t="shared" ref="D46:E46" si="16">D47+D52+D54</f>
        <v>222383</v>
      </c>
      <c r="E46" s="15">
        <f t="shared" si="16"/>
        <v>222286</v>
      </c>
    </row>
    <row r="47" spans="1:5" ht="50.25" customHeight="1" x14ac:dyDescent="0.25">
      <c r="A47" s="11" t="s">
        <v>75</v>
      </c>
      <c r="B47" s="12" t="s">
        <v>76</v>
      </c>
      <c r="C47" s="13">
        <f>SUM(C48:C51)</f>
        <v>208877</v>
      </c>
      <c r="D47" s="13">
        <f t="shared" ref="D47:E47" si="17">SUM(D48:D51)</f>
        <v>184526</v>
      </c>
      <c r="E47" s="15">
        <f t="shared" si="17"/>
        <v>184729</v>
      </c>
    </row>
    <row r="48" spans="1:5" ht="39" customHeight="1" x14ac:dyDescent="0.25">
      <c r="A48" s="1" t="s">
        <v>77</v>
      </c>
      <c r="B48" s="2" t="s">
        <v>78</v>
      </c>
      <c r="C48" s="3">
        <v>185000</v>
      </c>
      <c r="D48" s="4">
        <v>153895</v>
      </c>
      <c r="E48" s="5">
        <v>153895</v>
      </c>
    </row>
    <row r="49" spans="1:5" ht="47.25" customHeight="1" x14ac:dyDescent="0.25">
      <c r="A49" s="1" t="s">
        <v>79</v>
      </c>
      <c r="B49" s="2" t="s">
        <v>80</v>
      </c>
      <c r="C49" s="3">
        <v>6800</v>
      </c>
      <c r="D49" s="4">
        <v>6800</v>
      </c>
      <c r="E49" s="5">
        <v>6800</v>
      </c>
    </row>
    <row r="50" spans="1:5" ht="51" customHeight="1" x14ac:dyDescent="0.25">
      <c r="A50" s="1" t="s">
        <v>81</v>
      </c>
      <c r="B50" s="2" t="s">
        <v>82</v>
      </c>
      <c r="C50" s="3">
        <v>365</v>
      </c>
      <c r="D50" s="4">
        <v>380</v>
      </c>
      <c r="E50" s="5">
        <v>395</v>
      </c>
    </row>
    <row r="51" spans="1:5" ht="23.25" customHeight="1" x14ac:dyDescent="0.25">
      <c r="A51" s="1" t="s">
        <v>83</v>
      </c>
      <c r="B51" s="2" t="s">
        <v>84</v>
      </c>
      <c r="C51" s="3">
        <v>16712</v>
      </c>
      <c r="D51" s="4">
        <v>23451</v>
      </c>
      <c r="E51" s="5">
        <v>23639</v>
      </c>
    </row>
    <row r="52" spans="1:5" ht="29.25" customHeight="1" x14ac:dyDescent="0.25">
      <c r="A52" s="11" t="s">
        <v>85</v>
      </c>
      <c r="B52" s="12" t="s">
        <v>86</v>
      </c>
      <c r="C52" s="13">
        <f>C53</f>
        <v>10</v>
      </c>
      <c r="D52" s="13">
        <f t="shared" ref="D52:E52" si="18">D53</f>
        <v>8</v>
      </c>
      <c r="E52" s="15">
        <f t="shared" si="18"/>
        <v>8</v>
      </c>
    </row>
    <row r="53" spans="1:5" ht="28.5" customHeight="1" x14ac:dyDescent="0.25">
      <c r="A53" s="1" t="s">
        <v>87</v>
      </c>
      <c r="B53" s="2" t="s">
        <v>88</v>
      </c>
      <c r="C53" s="3">
        <v>10</v>
      </c>
      <c r="D53" s="4">
        <v>8</v>
      </c>
      <c r="E53" s="5">
        <v>8</v>
      </c>
    </row>
    <row r="54" spans="1:5" ht="48.75" customHeight="1" x14ac:dyDescent="0.25">
      <c r="A54" s="11" t="s">
        <v>89</v>
      </c>
      <c r="B54" s="12" t="s">
        <v>90</v>
      </c>
      <c r="C54" s="13">
        <f>C55+C56</f>
        <v>38152</v>
      </c>
      <c r="D54" s="13">
        <f t="shared" ref="D54:E54" si="19">D55+D56</f>
        <v>37849</v>
      </c>
      <c r="E54" s="15">
        <f t="shared" si="19"/>
        <v>37549</v>
      </c>
    </row>
    <row r="55" spans="1:5" ht="49.5" customHeight="1" x14ac:dyDescent="0.25">
      <c r="A55" s="1" t="s">
        <v>91</v>
      </c>
      <c r="B55" s="2" t="s">
        <v>92</v>
      </c>
      <c r="C55" s="3">
        <v>26152</v>
      </c>
      <c r="D55" s="4">
        <v>25849</v>
      </c>
      <c r="E55" s="5">
        <v>25549</v>
      </c>
    </row>
    <row r="56" spans="1:5" ht="63" customHeight="1" x14ac:dyDescent="0.25">
      <c r="A56" s="1" t="s">
        <v>228</v>
      </c>
      <c r="B56" s="2" t="s">
        <v>227</v>
      </c>
      <c r="C56" s="3">
        <v>12000</v>
      </c>
      <c r="D56" s="8">
        <v>12000</v>
      </c>
      <c r="E56" s="5">
        <v>12000</v>
      </c>
    </row>
    <row r="57" spans="1:5" ht="29.25" customHeight="1" x14ac:dyDescent="0.25">
      <c r="A57" s="11" t="s">
        <v>93</v>
      </c>
      <c r="B57" s="12" t="s">
        <v>94</v>
      </c>
      <c r="C57" s="13">
        <f>C58</f>
        <v>5360</v>
      </c>
      <c r="D57" s="13">
        <f t="shared" ref="D57:E57" si="20">D58</f>
        <v>3996</v>
      </c>
      <c r="E57" s="15">
        <f t="shared" si="20"/>
        <v>3996</v>
      </c>
    </row>
    <row r="58" spans="1:5" ht="15" customHeight="1" x14ac:dyDescent="0.25">
      <c r="A58" s="11" t="s">
        <v>95</v>
      </c>
      <c r="B58" s="12" t="s">
        <v>96</v>
      </c>
      <c r="C58" s="13">
        <f>SUM(C59:C61)</f>
        <v>5360</v>
      </c>
      <c r="D58" s="13">
        <f t="shared" ref="D58:E58" si="21">SUM(D59:D61)</f>
        <v>3996</v>
      </c>
      <c r="E58" s="15">
        <f t="shared" si="21"/>
        <v>3996</v>
      </c>
    </row>
    <row r="59" spans="1:5" ht="23.25" customHeight="1" x14ac:dyDescent="0.25">
      <c r="A59" s="1" t="s">
        <v>97</v>
      </c>
      <c r="B59" s="2" t="s">
        <v>98</v>
      </c>
      <c r="C59" s="3">
        <v>290</v>
      </c>
      <c r="D59" s="3">
        <v>1389</v>
      </c>
      <c r="E59" s="5">
        <v>1389</v>
      </c>
    </row>
    <row r="60" spans="1:5" ht="15" customHeight="1" x14ac:dyDescent="0.25">
      <c r="A60" s="1" t="s">
        <v>99</v>
      </c>
      <c r="B60" s="2" t="s">
        <v>100</v>
      </c>
      <c r="C60" s="3">
        <v>4530</v>
      </c>
      <c r="D60" s="3">
        <v>1800</v>
      </c>
      <c r="E60" s="5">
        <v>1800</v>
      </c>
    </row>
    <row r="61" spans="1:5" ht="15" customHeight="1" x14ac:dyDescent="0.25">
      <c r="A61" s="1" t="s">
        <v>101</v>
      </c>
      <c r="B61" s="2" t="s">
        <v>102</v>
      </c>
      <c r="C61" s="3">
        <v>540</v>
      </c>
      <c r="D61" s="3">
        <v>807</v>
      </c>
      <c r="E61" s="5">
        <v>807</v>
      </c>
    </row>
    <row r="62" spans="1:5" ht="33" customHeight="1" x14ac:dyDescent="0.25">
      <c r="A62" s="11" t="s">
        <v>103</v>
      </c>
      <c r="B62" s="12" t="s">
        <v>104</v>
      </c>
      <c r="C62" s="13">
        <f>C63+C65</f>
        <v>14799.922</v>
      </c>
      <c r="D62" s="13">
        <f t="shared" ref="D62:E62" si="22">D63+D65</f>
        <v>15468</v>
      </c>
      <c r="E62" s="15">
        <f t="shared" si="22"/>
        <v>15137</v>
      </c>
    </row>
    <row r="63" spans="1:5" ht="15" customHeight="1" x14ac:dyDescent="0.25">
      <c r="A63" s="11" t="s">
        <v>105</v>
      </c>
      <c r="B63" s="12" t="s">
        <v>106</v>
      </c>
      <c r="C63" s="13">
        <f>C64</f>
        <v>12416.028</v>
      </c>
      <c r="D63" s="13">
        <f t="shared" ref="D63:E63" si="23">D64</f>
        <v>13922.9</v>
      </c>
      <c r="E63" s="15">
        <f t="shared" si="23"/>
        <v>13579.9</v>
      </c>
    </row>
    <row r="64" spans="1:5" ht="15" customHeight="1" x14ac:dyDescent="0.25">
      <c r="A64" s="1" t="s">
        <v>107</v>
      </c>
      <c r="B64" s="2" t="s">
        <v>108</v>
      </c>
      <c r="C64" s="3">
        <v>12416.028</v>
      </c>
      <c r="D64" s="4">
        <v>13922.9</v>
      </c>
      <c r="E64" s="5">
        <v>13579.9</v>
      </c>
    </row>
    <row r="65" spans="1:5" ht="15" customHeight="1" x14ac:dyDescent="0.25">
      <c r="A65" s="11" t="s">
        <v>109</v>
      </c>
      <c r="B65" s="12" t="s">
        <v>110</v>
      </c>
      <c r="C65" s="13">
        <f>SUM(C66:C67)</f>
        <v>2383.8939999999998</v>
      </c>
      <c r="D65" s="13">
        <f t="shared" ref="D65:E65" si="24">SUM(D66:D67)</f>
        <v>1545.1</v>
      </c>
      <c r="E65" s="15">
        <f t="shared" si="24"/>
        <v>1557.1</v>
      </c>
    </row>
    <row r="66" spans="1:5" ht="23.25" customHeight="1" x14ac:dyDescent="0.25">
      <c r="A66" s="1" t="s">
        <v>111</v>
      </c>
      <c r="B66" s="2" t="s">
        <v>112</v>
      </c>
      <c r="C66" s="3">
        <v>235</v>
      </c>
      <c r="D66" s="4">
        <v>210</v>
      </c>
      <c r="E66" s="5">
        <v>210</v>
      </c>
    </row>
    <row r="67" spans="1:5" ht="15" customHeight="1" x14ac:dyDescent="0.25">
      <c r="A67" s="1" t="s">
        <v>113</v>
      </c>
      <c r="B67" s="2" t="s">
        <v>114</v>
      </c>
      <c r="C67" s="3">
        <v>2148.8939999999998</v>
      </c>
      <c r="D67" s="4">
        <v>1335.1</v>
      </c>
      <c r="E67" s="5">
        <v>1347.1</v>
      </c>
    </row>
    <row r="68" spans="1:5" ht="23.25" customHeight="1" x14ac:dyDescent="0.25">
      <c r="A68" s="11" t="s">
        <v>115</v>
      </c>
      <c r="B68" s="12" t="s">
        <v>116</v>
      </c>
      <c r="C68" s="13">
        <f>C69+C71+C73+C75</f>
        <v>27604</v>
      </c>
      <c r="D68" s="13">
        <f t="shared" ref="D68:E68" si="25">D69+D71+D73+D75</f>
        <v>34344</v>
      </c>
      <c r="E68" s="15">
        <f t="shared" si="25"/>
        <v>25160</v>
      </c>
    </row>
    <row r="69" spans="1:5" ht="15" customHeight="1" x14ac:dyDescent="0.25">
      <c r="A69" s="11" t="s">
        <v>117</v>
      </c>
      <c r="B69" s="12" t="s">
        <v>118</v>
      </c>
      <c r="C69" s="13">
        <f>C70</f>
        <v>3000</v>
      </c>
      <c r="D69" s="13">
        <f t="shared" ref="D69:E69" si="26">D70</f>
        <v>3000</v>
      </c>
      <c r="E69" s="15">
        <f t="shared" si="26"/>
        <v>3000</v>
      </c>
    </row>
    <row r="70" spans="1:5" ht="20.25" customHeight="1" x14ac:dyDescent="0.25">
      <c r="A70" s="1" t="s">
        <v>119</v>
      </c>
      <c r="B70" s="2" t="s">
        <v>120</v>
      </c>
      <c r="C70" s="3">
        <v>3000</v>
      </c>
      <c r="D70" s="4">
        <v>3000</v>
      </c>
      <c r="E70" s="5">
        <v>3000</v>
      </c>
    </row>
    <row r="71" spans="1:5" ht="46.5" customHeight="1" x14ac:dyDescent="0.25">
      <c r="A71" s="11" t="s">
        <v>121</v>
      </c>
      <c r="B71" s="12" t="s">
        <v>122</v>
      </c>
      <c r="C71" s="13">
        <f>C72</f>
        <v>17854</v>
      </c>
      <c r="D71" s="13">
        <f t="shared" ref="D71:E71" si="27">D72</f>
        <v>26551</v>
      </c>
      <c r="E71" s="15">
        <f t="shared" si="27"/>
        <v>17367</v>
      </c>
    </row>
    <row r="72" spans="1:5" ht="52.5" customHeight="1" x14ac:dyDescent="0.25">
      <c r="A72" s="1" t="s">
        <v>123</v>
      </c>
      <c r="B72" s="2" t="s">
        <v>124</v>
      </c>
      <c r="C72" s="3">
        <v>17854</v>
      </c>
      <c r="D72" s="4">
        <v>26551</v>
      </c>
      <c r="E72" s="5">
        <v>17367</v>
      </c>
    </row>
    <row r="73" spans="1:5" ht="23.25" customHeight="1" x14ac:dyDescent="0.25">
      <c r="A73" s="11" t="s">
        <v>125</v>
      </c>
      <c r="B73" s="12" t="s">
        <v>126</v>
      </c>
      <c r="C73" s="13">
        <f>C74</f>
        <v>6000</v>
      </c>
      <c r="D73" s="13">
        <f t="shared" ref="D73:E73" si="28">D74</f>
        <v>4293</v>
      </c>
      <c r="E73" s="15">
        <f t="shared" si="28"/>
        <v>4293</v>
      </c>
    </row>
    <row r="74" spans="1:5" ht="23.25" customHeight="1" x14ac:dyDescent="0.25">
      <c r="A74" s="1" t="s">
        <v>127</v>
      </c>
      <c r="B74" s="2" t="s">
        <v>128</v>
      </c>
      <c r="C74" s="3">
        <v>6000</v>
      </c>
      <c r="D74" s="4">
        <v>4293</v>
      </c>
      <c r="E74" s="5">
        <v>4293</v>
      </c>
    </row>
    <row r="75" spans="1:5" ht="40.5" customHeight="1" x14ac:dyDescent="0.25">
      <c r="A75" s="11" t="s">
        <v>129</v>
      </c>
      <c r="B75" s="12" t="s">
        <v>130</v>
      </c>
      <c r="C75" s="13">
        <f>C76</f>
        <v>750</v>
      </c>
      <c r="D75" s="13">
        <f t="shared" ref="D75:E75" si="29">D76</f>
        <v>500</v>
      </c>
      <c r="E75" s="15">
        <f t="shared" si="29"/>
        <v>500</v>
      </c>
    </row>
    <row r="76" spans="1:5" ht="37.5" customHeight="1" x14ac:dyDescent="0.25">
      <c r="A76" s="1" t="s">
        <v>131</v>
      </c>
      <c r="B76" s="2" t="s">
        <v>132</v>
      </c>
      <c r="C76" s="3">
        <v>750</v>
      </c>
      <c r="D76" s="4">
        <v>500</v>
      </c>
      <c r="E76" s="5">
        <v>500</v>
      </c>
    </row>
    <row r="77" spans="1:5" ht="20.25" customHeight="1" x14ac:dyDescent="0.25">
      <c r="A77" s="11" t="s">
        <v>206</v>
      </c>
      <c r="B77" s="12" t="s">
        <v>207</v>
      </c>
      <c r="C77" s="13">
        <f>C78+C90+C92</f>
        <v>3513.817</v>
      </c>
      <c r="D77" s="13">
        <f t="shared" ref="D77:E77" si="30">D78+D90+D92</f>
        <v>350</v>
      </c>
      <c r="E77" s="14">
        <f t="shared" si="30"/>
        <v>350</v>
      </c>
    </row>
    <row r="78" spans="1:5" ht="24" x14ac:dyDescent="0.25">
      <c r="A78" s="11" t="s">
        <v>208</v>
      </c>
      <c r="B78" s="12" t="s">
        <v>209</v>
      </c>
      <c r="C78" s="13">
        <f>SUM(C79:C89)</f>
        <v>847.01600000000008</v>
      </c>
      <c r="D78" s="13">
        <f t="shared" ref="D78:E78" si="31">SUM(D79:D89)</f>
        <v>170</v>
      </c>
      <c r="E78" s="14">
        <f t="shared" si="31"/>
        <v>170</v>
      </c>
    </row>
    <row r="79" spans="1:5" ht="36" x14ac:dyDescent="0.25">
      <c r="A79" s="1" t="s">
        <v>305</v>
      </c>
      <c r="B79" s="2" t="s">
        <v>307</v>
      </c>
      <c r="C79" s="3">
        <v>19.850000000000001</v>
      </c>
      <c r="D79" s="8">
        <v>0</v>
      </c>
      <c r="E79" s="5">
        <v>0</v>
      </c>
    </row>
    <row r="80" spans="1:5" ht="48" x14ac:dyDescent="0.25">
      <c r="A80" s="1" t="s">
        <v>306</v>
      </c>
      <c r="B80" s="2" t="s">
        <v>308</v>
      </c>
      <c r="C80" s="3">
        <v>52.9</v>
      </c>
      <c r="D80" s="8">
        <v>0</v>
      </c>
      <c r="E80" s="5">
        <v>0</v>
      </c>
    </row>
    <row r="81" spans="1:5" ht="37.5" customHeight="1" x14ac:dyDescent="0.25">
      <c r="A81" s="1" t="s">
        <v>210</v>
      </c>
      <c r="B81" s="2" t="s">
        <v>211</v>
      </c>
      <c r="C81" s="3">
        <v>163.19999999999999</v>
      </c>
      <c r="D81" s="8">
        <v>130</v>
      </c>
      <c r="E81" s="5">
        <v>130</v>
      </c>
    </row>
    <row r="82" spans="1:5" ht="37.5" customHeight="1" x14ac:dyDescent="0.25">
      <c r="A82" s="1" t="s">
        <v>230</v>
      </c>
      <c r="B82" s="2" t="s">
        <v>229</v>
      </c>
      <c r="C82" s="3">
        <v>41.25</v>
      </c>
      <c r="D82" s="8">
        <v>40</v>
      </c>
      <c r="E82" s="5">
        <v>40</v>
      </c>
    </row>
    <row r="83" spans="1:5" ht="37.5" customHeight="1" x14ac:dyDescent="0.25">
      <c r="A83" s="1" t="s">
        <v>310</v>
      </c>
      <c r="B83" s="2" t="s">
        <v>309</v>
      </c>
      <c r="C83" s="3">
        <v>11</v>
      </c>
      <c r="D83" s="8">
        <v>0</v>
      </c>
      <c r="E83" s="5">
        <v>0</v>
      </c>
    </row>
    <row r="84" spans="1:5" ht="37.5" customHeight="1" x14ac:dyDescent="0.25">
      <c r="A84" s="1" t="s">
        <v>311</v>
      </c>
      <c r="B84" s="2" t="s">
        <v>312</v>
      </c>
      <c r="C84" s="3">
        <v>10</v>
      </c>
      <c r="D84" s="8">
        <v>0</v>
      </c>
      <c r="E84" s="5">
        <v>0</v>
      </c>
    </row>
    <row r="85" spans="1:5" ht="37.5" customHeight="1" x14ac:dyDescent="0.25">
      <c r="A85" s="1" t="s">
        <v>314</v>
      </c>
      <c r="B85" s="2" t="s">
        <v>313</v>
      </c>
      <c r="C85" s="3">
        <v>70.5</v>
      </c>
      <c r="D85" s="8">
        <v>0</v>
      </c>
      <c r="E85" s="5">
        <v>0</v>
      </c>
    </row>
    <row r="86" spans="1:5" ht="37.5" customHeight="1" x14ac:dyDescent="0.25">
      <c r="A86" s="1" t="s">
        <v>315</v>
      </c>
      <c r="B86" s="2" t="s">
        <v>316</v>
      </c>
      <c r="C86" s="3">
        <v>9.9160000000000004</v>
      </c>
      <c r="D86" s="8">
        <v>0</v>
      </c>
      <c r="E86" s="5">
        <v>0</v>
      </c>
    </row>
    <row r="87" spans="1:5" ht="37.5" customHeight="1" x14ac:dyDescent="0.25">
      <c r="A87" s="1" t="s">
        <v>317</v>
      </c>
      <c r="B87" s="2" t="s">
        <v>318</v>
      </c>
      <c r="C87" s="3">
        <v>1.75</v>
      </c>
      <c r="D87" s="8">
        <v>0</v>
      </c>
      <c r="E87" s="5">
        <v>0</v>
      </c>
    </row>
    <row r="88" spans="1:5" ht="37.5" customHeight="1" x14ac:dyDescent="0.25">
      <c r="A88" s="1" t="s">
        <v>319</v>
      </c>
      <c r="B88" s="2" t="s">
        <v>320</v>
      </c>
      <c r="C88" s="3">
        <v>25.55</v>
      </c>
      <c r="D88" s="8">
        <v>0</v>
      </c>
      <c r="E88" s="5">
        <v>0</v>
      </c>
    </row>
    <row r="89" spans="1:5" ht="37.5" customHeight="1" x14ac:dyDescent="0.25">
      <c r="A89" s="1" t="s">
        <v>321</v>
      </c>
      <c r="B89" s="2" t="s">
        <v>322</v>
      </c>
      <c r="C89" s="3">
        <v>441.1</v>
      </c>
      <c r="D89" s="8">
        <v>0</v>
      </c>
      <c r="E89" s="5">
        <v>0</v>
      </c>
    </row>
    <row r="90" spans="1:5" ht="60" x14ac:dyDescent="0.25">
      <c r="A90" s="11" t="s">
        <v>212</v>
      </c>
      <c r="B90" s="12" t="s">
        <v>213</v>
      </c>
      <c r="C90" s="13">
        <f>C91</f>
        <v>180</v>
      </c>
      <c r="D90" s="13">
        <f>D91</f>
        <v>180</v>
      </c>
      <c r="E90" s="14">
        <f>E91</f>
        <v>180</v>
      </c>
    </row>
    <row r="91" spans="1:5" ht="48" x14ac:dyDescent="0.25">
      <c r="A91" s="1" t="s">
        <v>214</v>
      </c>
      <c r="B91" s="2" t="s">
        <v>215</v>
      </c>
      <c r="C91" s="3">
        <v>180</v>
      </c>
      <c r="D91" s="8">
        <v>180</v>
      </c>
      <c r="E91" s="5">
        <v>180</v>
      </c>
    </row>
    <row r="92" spans="1:5" x14ac:dyDescent="0.25">
      <c r="A92" s="11" t="s">
        <v>216</v>
      </c>
      <c r="B92" s="12" t="s">
        <v>217</v>
      </c>
      <c r="C92" s="13">
        <f>C93+C94</f>
        <v>2486.8009999999999</v>
      </c>
      <c r="D92" s="13">
        <f t="shared" ref="D92:E92" si="32">D93+D94</f>
        <v>0</v>
      </c>
      <c r="E92" s="15">
        <f t="shared" si="32"/>
        <v>0</v>
      </c>
    </row>
    <row r="93" spans="1:5" ht="24" x14ac:dyDescent="0.25">
      <c r="A93" s="1" t="s">
        <v>323</v>
      </c>
      <c r="B93" s="2" t="s">
        <v>324</v>
      </c>
      <c r="C93" s="3">
        <v>2346.8009999999999</v>
      </c>
      <c r="D93" s="8">
        <v>0</v>
      </c>
      <c r="E93" s="5">
        <v>0</v>
      </c>
    </row>
    <row r="94" spans="1:5" ht="37.5" customHeight="1" x14ac:dyDescent="0.25">
      <c r="A94" s="1" t="s">
        <v>218</v>
      </c>
      <c r="B94" s="2" t="s">
        <v>219</v>
      </c>
      <c r="C94" s="3">
        <v>140</v>
      </c>
      <c r="D94" s="8">
        <v>0</v>
      </c>
      <c r="E94" s="5">
        <v>0</v>
      </c>
    </row>
    <row r="95" spans="1:5" ht="26.25" customHeight="1" x14ac:dyDescent="0.25">
      <c r="A95" s="11" t="s">
        <v>133</v>
      </c>
      <c r="B95" s="12" t="s">
        <v>134</v>
      </c>
      <c r="C95" s="13">
        <f>C96</f>
        <v>700</v>
      </c>
      <c r="D95" s="13">
        <f t="shared" ref="D95:E96" si="33">D96</f>
        <v>700</v>
      </c>
      <c r="E95" s="15">
        <f t="shared" si="33"/>
        <v>700</v>
      </c>
    </row>
    <row r="96" spans="1:5" ht="15" customHeight="1" x14ac:dyDescent="0.25">
      <c r="A96" s="11" t="s">
        <v>135</v>
      </c>
      <c r="B96" s="12" t="s">
        <v>136</v>
      </c>
      <c r="C96" s="13">
        <f>C97</f>
        <v>700</v>
      </c>
      <c r="D96" s="13">
        <f t="shared" si="33"/>
        <v>700</v>
      </c>
      <c r="E96" s="15">
        <f t="shared" si="33"/>
        <v>700</v>
      </c>
    </row>
    <row r="97" spans="1:5" ht="15" customHeight="1" x14ac:dyDescent="0.25">
      <c r="A97" s="1" t="s">
        <v>137</v>
      </c>
      <c r="B97" s="2" t="s">
        <v>138</v>
      </c>
      <c r="C97" s="3">
        <v>700</v>
      </c>
      <c r="D97" s="4">
        <v>700</v>
      </c>
      <c r="E97" s="5">
        <v>700</v>
      </c>
    </row>
    <row r="98" spans="1:5" ht="15" customHeight="1" x14ac:dyDescent="0.25">
      <c r="A98" s="43" t="s">
        <v>296</v>
      </c>
      <c r="B98" s="12" t="s">
        <v>297</v>
      </c>
      <c r="C98" s="13">
        <f>C99</f>
        <v>73.587999999999994</v>
      </c>
      <c r="D98" s="13">
        <f t="shared" ref="D98:E98" si="34">D99</f>
        <v>0</v>
      </c>
      <c r="E98" s="14">
        <f t="shared" si="34"/>
        <v>0</v>
      </c>
    </row>
    <row r="99" spans="1:5" ht="15" customHeight="1" x14ac:dyDescent="0.25">
      <c r="A99" s="44" t="s">
        <v>298</v>
      </c>
      <c r="B99" s="2" t="s">
        <v>299</v>
      </c>
      <c r="C99" s="13">
        <f>SUM(C100:C104)</f>
        <v>73.587999999999994</v>
      </c>
      <c r="D99" s="13">
        <f t="shared" ref="D99:E99" si="35">SUM(D100:D104)</f>
        <v>0</v>
      </c>
      <c r="E99" s="14">
        <f t="shared" si="35"/>
        <v>0</v>
      </c>
    </row>
    <row r="100" spans="1:5" ht="24" x14ac:dyDescent="0.25">
      <c r="A100" s="44" t="s">
        <v>279</v>
      </c>
      <c r="B100" s="2" t="s">
        <v>284</v>
      </c>
      <c r="C100" s="3">
        <v>2.5</v>
      </c>
      <c r="D100" s="8">
        <v>0</v>
      </c>
      <c r="E100" s="5">
        <v>0</v>
      </c>
    </row>
    <row r="101" spans="1:5" ht="24" x14ac:dyDescent="0.25">
      <c r="A101" s="44" t="s">
        <v>280</v>
      </c>
      <c r="B101" s="2" t="s">
        <v>285</v>
      </c>
      <c r="C101" s="3">
        <v>2.5</v>
      </c>
      <c r="D101" s="8">
        <v>0</v>
      </c>
      <c r="E101" s="5">
        <v>0</v>
      </c>
    </row>
    <row r="102" spans="1:5" ht="24" x14ac:dyDescent="0.25">
      <c r="A102" s="44" t="s">
        <v>281</v>
      </c>
      <c r="B102" s="2" t="s">
        <v>286</v>
      </c>
      <c r="C102" s="3">
        <v>2.5</v>
      </c>
      <c r="D102" s="8">
        <v>0</v>
      </c>
      <c r="E102" s="5">
        <v>0</v>
      </c>
    </row>
    <row r="103" spans="1:5" ht="24" x14ac:dyDescent="0.25">
      <c r="A103" s="44" t="s">
        <v>282</v>
      </c>
      <c r="B103" s="2" t="s">
        <v>287</v>
      </c>
      <c r="C103" s="3">
        <v>2.5</v>
      </c>
      <c r="D103" s="8">
        <v>0</v>
      </c>
      <c r="E103" s="5">
        <v>0</v>
      </c>
    </row>
    <row r="104" spans="1:5" ht="24" x14ac:dyDescent="0.25">
      <c r="A104" s="44" t="s">
        <v>283</v>
      </c>
      <c r="B104" s="2" t="s">
        <v>288</v>
      </c>
      <c r="C104" s="3">
        <v>63.588000000000001</v>
      </c>
      <c r="D104" s="8">
        <v>0</v>
      </c>
      <c r="E104" s="5">
        <v>0</v>
      </c>
    </row>
    <row r="105" spans="1:5" ht="24.75" customHeight="1" x14ac:dyDescent="0.25">
      <c r="A105" s="11" t="s">
        <v>139</v>
      </c>
      <c r="B105" s="12" t="s">
        <v>140</v>
      </c>
      <c r="C105" s="13">
        <f>C106</f>
        <v>2582671.81</v>
      </c>
      <c r="D105" s="13">
        <f t="shared" ref="D105:E105" si="36">D106</f>
        <v>2547338.8659999999</v>
      </c>
      <c r="E105" s="15">
        <f t="shared" si="36"/>
        <v>2496168.514</v>
      </c>
    </row>
    <row r="106" spans="1:5" ht="31.5" customHeight="1" x14ac:dyDescent="0.25">
      <c r="A106" s="11" t="s">
        <v>141</v>
      </c>
      <c r="B106" s="12" t="s">
        <v>142</v>
      </c>
      <c r="C106" s="13">
        <f>C107+C109+C146+C168</f>
        <v>2582671.81</v>
      </c>
      <c r="D106" s="13">
        <f>D107+D109+D146+D168</f>
        <v>2547338.8659999999</v>
      </c>
      <c r="E106" s="15">
        <f>E107+E109+E146+E168</f>
        <v>2496168.514</v>
      </c>
    </row>
    <row r="107" spans="1:5" ht="19.5" customHeight="1" x14ac:dyDescent="0.25">
      <c r="A107" s="11" t="s">
        <v>143</v>
      </c>
      <c r="B107" s="12" t="s">
        <v>144</v>
      </c>
      <c r="C107" s="13">
        <f>C108</f>
        <v>3503</v>
      </c>
      <c r="D107" s="13">
        <f t="shared" ref="D107:E107" si="37">D108</f>
        <v>3913</v>
      </c>
      <c r="E107" s="15">
        <f t="shared" si="37"/>
        <v>1287</v>
      </c>
    </row>
    <row r="108" spans="1:5" ht="15" customHeight="1" x14ac:dyDescent="0.25">
      <c r="A108" s="1" t="s">
        <v>176</v>
      </c>
      <c r="B108" s="2" t="s">
        <v>177</v>
      </c>
      <c r="C108" s="3">
        <v>3503</v>
      </c>
      <c r="D108" s="4">
        <v>3913</v>
      </c>
      <c r="E108" s="5">
        <v>1287</v>
      </c>
    </row>
    <row r="109" spans="1:5" ht="24.75" customHeight="1" x14ac:dyDescent="0.25">
      <c r="A109" s="11" t="s">
        <v>145</v>
      </c>
      <c r="B109" s="12" t="s">
        <v>146</v>
      </c>
      <c r="C109" s="13">
        <f>SUM(C110:C119)+C120</f>
        <v>496389.14</v>
      </c>
      <c r="D109" s="13">
        <f t="shared" ref="D109:E109" si="38">SUM(D110:D119)+D120</f>
        <v>478969.19600000005</v>
      </c>
      <c r="E109" s="15">
        <f t="shared" si="38"/>
        <v>470609.51400000002</v>
      </c>
    </row>
    <row r="110" spans="1:5" ht="27" customHeight="1" x14ac:dyDescent="0.25">
      <c r="A110" s="1" t="s">
        <v>200</v>
      </c>
      <c r="B110" s="2" t="s">
        <v>201</v>
      </c>
      <c r="C110" s="45">
        <v>9499.7999999999993</v>
      </c>
      <c r="D110" s="46">
        <v>106426.3</v>
      </c>
      <c r="E110" s="47">
        <v>90881</v>
      </c>
    </row>
    <row r="111" spans="1:5" ht="36" x14ac:dyDescent="0.25">
      <c r="A111" s="1" t="s">
        <v>289</v>
      </c>
      <c r="B111" s="2" t="s">
        <v>300</v>
      </c>
      <c r="C111" s="45">
        <v>1569</v>
      </c>
      <c r="D111" s="48">
        <v>1569</v>
      </c>
      <c r="E111" s="47">
        <v>0</v>
      </c>
    </row>
    <row r="112" spans="1:5" ht="48" x14ac:dyDescent="0.25">
      <c r="A112" s="1" t="s">
        <v>290</v>
      </c>
      <c r="B112" s="2" t="s">
        <v>291</v>
      </c>
      <c r="C112" s="45">
        <v>11347.28</v>
      </c>
      <c r="D112" s="48">
        <v>15398.35</v>
      </c>
      <c r="E112" s="47">
        <v>0</v>
      </c>
    </row>
    <row r="113" spans="1:7" ht="24" x14ac:dyDescent="0.25">
      <c r="A113" s="1" t="s">
        <v>294</v>
      </c>
      <c r="B113" s="2" t="s">
        <v>295</v>
      </c>
      <c r="C113" s="45">
        <v>2194.6999999999998</v>
      </c>
      <c r="D113" s="48">
        <v>0</v>
      </c>
      <c r="E113" s="47">
        <v>0</v>
      </c>
    </row>
    <row r="114" spans="1:7" ht="23.25" customHeight="1" x14ac:dyDescent="0.25">
      <c r="A114" s="1" t="s">
        <v>192</v>
      </c>
      <c r="B114" s="2" t="s">
        <v>195</v>
      </c>
      <c r="C114" s="45">
        <v>0</v>
      </c>
      <c r="D114" s="46">
        <v>55650</v>
      </c>
      <c r="E114" s="47">
        <v>0</v>
      </c>
    </row>
    <row r="115" spans="1:7" s="10" customFormat="1" ht="36" x14ac:dyDescent="0.2">
      <c r="A115" s="1" t="s">
        <v>203</v>
      </c>
      <c r="B115" s="9" t="s">
        <v>204</v>
      </c>
      <c r="C115" s="45">
        <v>65240.33</v>
      </c>
      <c r="D115" s="46">
        <v>69841.216</v>
      </c>
      <c r="E115" s="47">
        <v>68696.194000000003</v>
      </c>
      <c r="G115" s="16"/>
    </row>
    <row r="116" spans="1:7" ht="23.25" customHeight="1" x14ac:dyDescent="0.25">
      <c r="A116" s="1" t="s">
        <v>193</v>
      </c>
      <c r="B116" s="2" t="s">
        <v>194</v>
      </c>
      <c r="C116" s="45">
        <v>893.9</v>
      </c>
      <c r="D116" s="46">
        <v>1756</v>
      </c>
      <c r="E116" s="47">
        <v>1755</v>
      </c>
    </row>
    <row r="117" spans="1:7" ht="36" x14ac:dyDescent="0.25">
      <c r="A117" s="1" t="s">
        <v>267</v>
      </c>
      <c r="B117" s="2" t="s">
        <v>268</v>
      </c>
      <c r="C117" s="45">
        <v>67599.460000000006</v>
      </c>
      <c r="D117" s="46">
        <v>0</v>
      </c>
      <c r="E117" s="47">
        <v>0</v>
      </c>
    </row>
    <row r="118" spans="1:7" ht="36.75" customHeight="1" x14ac:dyDescent="0.25">
      <c r="A118" s="1" t="s">
        <v>202</v>
      </c>
      <c r="B118" s="2" t="s">
        <v>326</v>
      </c>
      <c r="C118" s="45">
        <v>7187.7</v>
      </c>
      <c r="D118" s="46">
        <v>31422.63</v>
      </c>
      <c r="E118" s="47">
        <v>57907.23</v>
      </c>
    </row>
    <row r="119" spans="1:7" ht="36.75" customHeight="1" x14ac:dyDescent="0.25">
      <c r="A119" s="1" t="s">
        <v>202</v>
      </c>
      <c r="B119" s="2" t="s">
        <v>325</v>
      </c>
      <c r="C119" s="45">
        <v>0</v>
      </c>
      <c r="D119" s="48">
        <v>12699</v>
      </c>
      <c r="E119" s="47">
        <v>0</v>
      </c>
    </row>
    <row r="120" spans="1:7" ht="21" customHeight="1" x14ac:dyDescent="0.25">
      <c r="A120" s="11" t="s">
        <v>147</v>
      </c>
      <c r="B120" s="12" t="s">
        <v>148</v>
      </c>
      <c r="C120" s="13">
        <f>SUM(C121:C145)</f>
        <v>330856.96999999997</v>
      </c>
      <c r="D120" s="13">
        <f t="shared" ref="D120:E120" si="39">SUM(D121:D144)</f>
        <v>184206.7</v>
      </c>
      <c r="E120" s="15">
        <f t="shared" si="39"/>
        <v>251370.09</v>
      </c>
    </row>
    <row r="121" spans="1:7" ht="35.25" customHeight="1" x14ac:dyDescent="0.25">
      <c r="A121" s="1" t="s">
        <v>234</v>
      </c>
      <c r="B121" s="2" t="s">
        <v>172</v>
      </c>
      <c r="C121" s="3">
        <v>0</v>
      </c>
      <c r="D121" s="4">
        <v>0</v>
      </c>
      <c r="E121" s="5">
        <v>109633.22</v>
      </c>
      <c r="G121" s="31"/>
    </row>
    <row r="122" spans="1:7" ht="36.75" customHeight="1" x14ac:dyDescent="0.25">
      <c r="A122" s="1" t="s">
        <v>233</v>
      </c>
      <c r="B122" s="2" t="s">
        <v>171</v>
      </c>
      <c r="C122" s="3">
        <v>1570</v>
      </c>
      <c r="D122" s="4">
        <v>0</v>
      </c>
      <c r="E122" s="5">
        <v>2325.87</v>
      </c>
    </row>
    <row r="123" spans="1:7" ht="36.75" customHeight="1" x14ac:dyDescent="0.25">
      <c r="A123" s="1" t="s">
        <v>235</v>
      </c>
      <c r="B123" s="2" t="s">
        <v>223</v>
      </c>
      <c r="C123" s="3">
        <v>0</v>
      </c>
      <c r="D123" s="4">
        <v>8964</v>
      </c>
      <c r="E123" s="5">
        <v>0</v>
      </c>
    </row>
    <row r="124" spans="1:7" ht="27" customHeight="1" x14ac:dyDescent="0.25">
      <c r="A124" s="1" t="s">
        <v>231</v>
      </c>
      <c r="B124" s="2" t="s">
        <v>156</v>
      </c>
      <c r="C124" s="3">
        <v>218</v>
      </c>
      <c r="D124" s="4">
        <v>218</v>
      </c>
      <c r="E124" s="5">
        <v>218</v>
      </c>
    </row>
    <row r="125" spans="1:7" ht="26.25" customHeight="1" x14ac:dyDescent="0.25">
      <c r="A125" s="1" t="s">
        <v>239</v>
      </c>
      <c r="B125" s="2" t="s">
        <v>157</v>
      </c>
      <c r="C125" s="3">
        <v>0</v>
      </c>
      <c r="D125" s="4">
        <v>7393.5</v>
      </c>
      <c r="E125" s="5">
        <v>0</v>
      </c>
    </row>
    <row r="126" spans="1:7" ht="50.25" customHeight="1" x14ac:dyDescent="0.25">
      <c r="A126" s="1" t="s">
        <v>240</v>
      </c>
      <c r="B126" s="2" t="s">
        <v>158</v>
      </c>
      <c r="C126" s="3">
        <v>0</v>
      </c>
      <c r="D126" s="4">
        <v>26862</v>
      </c>
      <c r="E126" s="5">
        <v>0</v>
      </c>
    </row>
    <row r="127" spans="1:7" ht="25.5" customHeight="1" x14ac:dyDescent="0.25">
      <c r="A127" s="1" t="s">
        <v>236</v>
      </c>
      <c r="B127" s="2" t="s">
        <v>159</v>
      </c>
      <c r="C127" s="3">
        <v>84408</v>
      </c>
      <c r="D127" s="4">
        <v>50319</v>
      </c>
      <c r="E127" s="5">
        <v>52481</v>
      </c>
    </row>
    <row r="128" spans="1:7" ht="25.5" customHeight="1" x14ac:dyDescent="0.25">
      <c r="A128" s="1" t="s">
        <v>237</v>
      </c>
      <c r="B128" s="2" t="s">
        <v>329</v>
      </c>
      <c r="C128" s="3">
        <v>0</v>
      </c>
      <c r="D128" s="4">
        <v>24805</v>
      </c>
      <c r="E128" s="5">
        <v>0</v>
      </c>
    </row>
    <row r="129" spans="1:5" ht="25.5" customHeight="1" x14ac:dyDescent="0.25">
      <c r="A129" s="1" t="s">
        <v>238</v>
      </c>
      <c r="B129" s="2" t="s">
        <v>330</v>
      </c>
      <c r="C129" s="3">
        <v>0</v>
      </c>
      <c r="D129" s="4">
        <v>0</v>
      </c>
      <c r="E129" s="5">
        <v>40204</v>
      </c>
    </row>
    <row r="130" spans="1:5" ht="25.5" customHeight="1" x14ac:dyDescent="0.25">
      <c r="A130" s="1" t="s">
        <v>232</v>
      </c>
      <c r="B130" s="2" t="s">
        <v>224</v>
      </c>
      <c r="C130" s="3">
        <v>7368</v>
      </c>
      <c r="D130" s="4">
        <v>0</v>
      </c>
      <c r="E130" s="5">
        <v>0</v>
      </c>
    </row>
    <row r="131" spans="1:5" ht="17.25" customHeight="1" x14ac:dyDescent="0.25">
      <c r="A131" s="1" t="s">
        <v>241</v>
      </c>
      <c r="B131" s="7" t="s">
        <v>160</v>
      </c>
      <c r="C131" s="3">
        <v>25547.4</v>
      </c>
      <c r="D131" s="8">
        <v>0</v>
      </c>
      <c r="E131" s="5">
        <v>0</v>
      </c>
    </row>
    <row r="132" spans="1:5" ht="56.25" customHeight="1" x14ac:dyDescent="0.25">
      <c r="A132" s="1" t="s">
        <v>243</v>
      </c>
      <c r="B132" s="7" t="s">
        <v>173</v>
      </c>
      <c r="C132" s="3">
        <v>1237</v>
      </c>
      <c r="D132" s="8">
        <v>1237</v>
      </c>
      <c r="E132" s="5">
        <v>1237</v>
      </c>
    </row>
    <row r="133" spans="1:5" ht="48" x14ac:dyDescent="0.25">
      <c r="A133" s="1" t="s">
        <v>246</v>
      </c>
      <c r="B133" s="7" t="s">
        <v>226</v>
      </c>
      <c r="C133" s="3">
        <v>42285</v>
      </c>
      <c r="D133" s="8">
        <v>35096</v>
      </c>
      <c r="E133" s="5">
        <v>35096</v>
      </c>
    </row>
    <row r="134" spans="1:5" ht="39.75" customHeight="1" x14ac:dyDescent="0.25">
      <c r="A134" s="1" t="s">
        <v>245</v>
      </c>
      <c r="B134" s="7" t="s">
        <v>161</v>
      </c>
      <c r="C134" s="3">
        <v>538</v>
      </c>
      <c r="D134" s="8">
        <v>538</v>
      </c>
      <c r="E134" s="5">
        <v>538</v>
      </c>
    </row>
    <row r="135" spans="1:5" ht="39.75" customHeight="1" x14ac:dyDescent="0.25">
      <c r="A135" s="1" t="s">
        <v>244</v>
      </c>
      <c r="B135" s="7" t="s">
        <v>225</v>
      </c>
      <c r="C135" s="3">
        <v>1856</v>
      </c>
      <c r="D135" s="8">
        <v>1680</v>
      </c>
      <c r="E135" s="5">
        <v>0</v>
      </c>
    </row>
    <row r="136" spans="1:5" ht="26.25" customHeight="1" x14ac:dyDescent="0.25">
      <c r="A136" s="1" t="s">
        <v>247</v>
      </c>
      <c r="B136" s="7" t="s">
        <v>162</v>
      </c>
      <c r="C136" s="3">
        <v>6942</v>
      </c>
      <c r="D136" s="8">
        <v>6942</v>
      </c>
      <c r="E136" s="5">
        <v>6942</v>
      </c>
    </row>
    <row r="137" spans="1:5" ht="48.75" customHeight="1" x14ac:dyDescent="0.25">
      <c r="A137" s="1" t="s">
        <v>248</v>
      </c>
      <c r="B137" s="7" t="s">
        <v>163</v>
      </c>
      <c r="C137" s="3">
        <v>705</v>
      </c>
      <c r="D137" s="8">
        <v>712</v>
      </c>
      <c r="E137" s="5">
        <v>768</v>
      </c>
    </row>
    <row r="138" spans="1:5" ht="30.75" customHeight="1" x14ac:dyDescent="0.25">
      <c r="A138" s="1" t="s">
        <v>249</v>
      </c>
      <c r="B138" s="2" t="s">
        <v>164</v>
      </c>
      <c r="C138" s="3">
        <v>0</v>
      </c>
      <c r="D138" s="4">
        <v>2796</v>
      </c>
      <c r="E138" s="5">
        <v>1927</v>
      </c>
    </row>
    <row r="139" spans="1:5" ht="36.75" customHeight="1" x14ac:dyDescent="0.25">
      <c r="A139" s="1" t="s">
        <v>250</v>
      </c>
      <c r="B139" s="2" t="s">
        <v>165</v>
      </c>
      <c r="C139" s="3">
        <v>0</v>
      </c>
      <c r="D139" s="4">
        <v>14873</v>
      </c>
      <c r="E139" s="5">
        <v>0</v>
      </c>
    </row>
    <row r="140" spans="1:5" ht="28.5" customHeight="1" x14ac:dyDescent="0.25">
      <c r="A140" s="1" t="s">
        <v>242</v>
      </c>
      <c r="B140" s="2" t="s">
        <v>189</v>
      </c>
      <c r="C140" s="3">
        <v>18350.5</v>
      </c>
      <c r="D140" s="4">
        <v>0</v>
      </c>
      <c r="E140" s="5">
        <v>0</v>
      </c>
    </row>
    <row r="141" spans="1:5" ht="28.5" customHeight="1" x14ac:dyDescent="0.25">
      <c r="A141" s="1" t="s">
        <v>269</v>
      </c>
      <c r="B141" s="2" t="s">
        <v>270</v>
      </c>
      <c r="C141" s="3">
        <v>33000</v>
      </c>
      <c r="D141" s="8">
        <v>0</v>
      </c>
      <c r="E141" s="5">
        <v>0</v>
      </c>
    </row>
    <row r="142" spans="1:5" ht="21" customHeight="1" x14ac:dyDescent="0.25">
      <c r="A142" s="1" t="s">
        <v>271</v>
      </c>
      <c r="B142" s="2" t="s">
        <v>272</v>
      </c>
      <c r="C142" s="3">
        <v>89407.64</v>
      </c>
      <c r="D142" s="8">
        <v>0</v>
      </c>
      <c r="E142" s="5">
        <v>0</v>
      </c>
    </row>
    <row r="143" spans="1:5" ht="72" x14ac:dyDescent="0.25">
      <c r="A143" s="1" t="s">
        <v>274</v>
      </c>
      <c r="B143" s="2" t="s">
        <v>273</v>
      </c>
      <c r="C143" s="3">
        <v>0</v>
      </c>
      <c r="D143" s="8">
        <v>1771.2</v>
      </c>
      <c r="E143" s="5">
        <v>0</v>
      </c>
    </row>
    <row r="144" spans="1:5" ht="24" x14ac:dyDescent="0.25">
      <c r="A144" s="1" t="s">
        <v>292</v>
      </c>
      <c r="B144" s="2" t="s">
        <v>293</v>
      </c>
      <c r="C144" s="3">
        <v>17259.43</v>
      </c>
      <c r="D144" s="8">
        <v>0</v>
      </c>
      <c r="E144" s="5">
        <v>0</v>
      </c>
    </row>
    <row r="145" spans="1:5" ht="65.25" customHeight="1" x14ac:dyDescent="0.25">
      <c r="A145" s="1" t="s">
        <v>327</v>
      </c>
      <c r="B145" s="2" t="s">
        <v>328</v>
      </c>
      <c r="C145" s="3">
        <v>165</v>
      </c>
      <c r="D145" s="8">
        <v>0</v>
      </c>
      <c r="E145" s="5">
        <v>0</v>
      </c>
    </row>
    <row r="146" spans="1:5" ht="23.25" customHeight="1" x14ac:dyDescent="0.25">
      <c r="A146" s="11" t="s">
        <v>149</v>
      </c>
      <c r="B146" s="12" t="s">
        <v>150</v>
      </c>
      <c r="C146" s="13">
        <f>SUM(C147:C158)+C159</f>
        <v>2029358</v>
      </c>
      <c r="D146" s="13">
        <f>SUM(D147:D158)+D159</f>
        <v>2011035</v>
      </c>
      <c r="E146" s="15">
        <f>SUM(E147:E158)+E159</f>
        <v>2024272</v>
      </c>
    </row>
    <row r="147" spans="1:5" ht="25.5" customHeight="1" x14ac:dyDescent="0.25">
      <c r="A147" s="1" t="s">
        <v>179</v>
      </c>
      <c r="B147" s="2" t="s">
        <v>180</v>
      </c>
      <c r="C147" s="3">
        <v>79072</v>
      </c>
      <c r="D147" s="4">
        <v>81687</v>
      </c>
      <c r="E147" s="5">
        <v>84470</v>
      </c>
    </row>
    <row r="148" spans="1:5" ht="45.75" customHeight="1" x14ac:dyDescent="0.25">
      <c r="A148" s="1" t="s">
        <v>251</v>
      </c>
      <c r="B148" s="2" t="s">
        <v>196</v>
      </c>
      <c r="C148" s="3">
        <v>939</v>
      </c>
      <c r="D148" s="4">
        <v>921</v>
      </c>
      <c r="E148" s="5">
        <v>923</v>
      </c>
    </row>
    <row r="149" spans="1:5" ht="36" x14ac:dyDescent="0.25">
      <c r="A149" s="1" t="s">
        <v>252</v>
      </c>
      <c r="B149" s="2" t="s">
        <v>197</v>
      </c>
      <c r="C149" s="3">
        <v>6545</v>
      </c>
      <c r="D149" s="4">
        <v>6545</v>
      </c>
      <c r="E149" s="5">
        <v>6545</v>
      </c>
    </row>
    <row r="150" spans="1:5" ht="29.25" customHeight="1" x14ac:dyDescent="0.25">
      <c r="A150" s="1" t="s">
        <v>253</v>
      </c>
      <c r="B150" s="2" t="s">
        <v>205</v>
      </c>
      <c r="C150" s="3">
        <v>1939</v>
      </c>
      <c r="D150" s="4">
        <v>1939</v>
      </c>
      <c r="E150" s="5">
        <v>1939</v>
      </c>
    </row>
    <row r="151" spans="1:5" ht="23.25" customHeight="1" x14ac:dyDescent="0.25">
      <c r="A151" s="1" t="s">
        <v>254</v>
      </c>
      <c r="B151" s="2" t="s">
        <v>198</v>
      </c>
      <c r="C151" s="3">
        <v>662</v>
      </c>
      <c r="D151" s="4">
        <v>662</v>
      </c>
      <c r="E151" s="5">
        <v>662</v>
      </c>
    </row>
    <row r="152" spans="1:5" ht="36" x14ac:dyDescent="0.25">
      <c r="A152" s="1" t="s">
        <v>255</v>
      </c>
      <c r="B152" s="2" t="s">
        <v>199</v>
      </c>
      <c r="C152" s="3">
        <v>63</v>
      </c>
      <c r="D152" s="4">
        <v>63</v>
      </c>
      <c r="E152" s="5">
        <v>63</v>
      </c>
    </row>
    <row r="153" spans="1:5" ht="43.5" customHeight="1" x14ac:dyDescent="0.25">
      <c r="A153" s="1" t="s">
        <v>181</v>
      </c>
      <c r="B153" s="2" t="s">
        <v>185</v>
      </c>
      <c r="C153" s="3">
        <v>42104</v>
      </c>
      <c r="D153" s="4">
        <v>42104</v>
      </c>
      <c r="E153" s="5">
        <v>42104</v>
      </c>
    </row>
    <row r="154" spans="1:5" ht="39.75" customHeight="1" x14ac:dyDescent="0.25">
      <c r="A154" s="1" t="s">
        <v>182</v>
      </c>
      <c r="B154" s="2" t="s">
        <v>186</v>
      </c>
      <c r="C154" s="3">
        <v>23017</v>
      </c>
      <c r="D154" s="4">
        <v>13950</v>
      </c>
      <c r="E154" s="5">
        <v>25574</v>
      </c>
    </row>
    <row r="155" spans="1:5" ht="23.25" customHeight="1" x14ac:dyDescent="0.25">
      <c r="A155" s="1" t="s">
        <v>183</v>
      </c>
      <c r="B155" s="2" t="s">
        <v>187</v>
      </c>
      <c r="C155" s="3">
        <v>10634</v>
      </c>
      <c r="D155" s="4">
        <v>10634</v>
      </c>
      <c r="E155" s="5">
        <v>10634</v>
      </c>
    </row>
    <row r="156" spans="1:5" ht="34.5" customHeight="1" x14ac:dyDescent="0.25">
      <c r="A156" s="1" t="s">
        <v>184</v>
      </c>
      <c r="B156" s="2" t="s">
        <v>188</v>
      </c>
      <c r="C156" s="3">
        <v>2</v>
      </c>
      <c r="D156" s="4">
        <v>1230</v>
      </c>
      <c r="E156" s="5">
        <v>58</v>
      </c>
    </row>
    <row r="157" spans="1:5" ht="34.5" customHeight="1" x14ac:dyDescent="0.25">
      <c r="A157" s="1" t="s">
        <v>277</v>
      </c>
      <c r="B157" s="2" t="s">
        <v>278</v>
      </c>
      <c r="C157" s="3">
        <v>50387</v>
      </c>
      <c r="D157" s="3">
        <v>50387</v>
      </c>
      <c r="E157" s="5">
        <v>50387</v>
      </c>
    </row>
    <row r="158" spans="1:5" ht="28.5" customHeight="1" x14ac:dyDescent="0.25">
      <c r="A158" s="1" t="s">
        <v>191</v>
      </c>
      <c r="B158" s="2" t="s">
        <v>190</v>
      </c>
      <c r="C158" s="3">
        <v>2006</v>
      </c>
      <c r="D158" s="4">
        <v>0</v>
      </c>
      <c r="E158" s="5">
        <v>0</v>
      </c>
    </row>
    <row r="159" spans="1:5" ht="22.5" customHeight="1" x14ac:dyDescent="0.25">
      <c r="A159" s="11" t="s">
        <v>151</v>
      </c>
      <c r="B159" s="12" t="s">
        <v>152</v>
      </c>
      <c r="C159" s="13">
        <f>SUM(C160:C167)</f>
        <v>1811988</v>
      </c>
      <c r="D159" s="13">
        <f t="shared" ref="D159:E159" si="40">SUM(D160:D167)</f>
        <v>1800913</v>
      </c>
      <c r="E159" s="15">
        <f t="shared" si="40"/>
        <v>1800913</v>
      </c>
    </row>
    <row r="160" spans="1:5" ht="99" customHeight="1" x14ac:dyDescent="0.25">
      <c r="A160" s="1" t="s">
        <v>256</v>
      </c>
      <c r="B160" s="2" t="s">
        <v>178</v>
      </c>
      <c r="C160" s="3">
        <v>239</v>
      </c>
      <c r="D160" s="4">
        <v>239</v>
      </c>
      <c r="E160" s="5">
        <v>239</v>
      </c>
    </row>
    <row r="161" spans="1:5" ht="86.25" customHeight="1" x14ac:dyDescent="0.25">
      <c r="A161" s="1" t="s">
        <v>257</v>
      </c>
      <c r="B161" s="2" t="s">
        <v>174</v>
      </c>
      <c r="C161" s="3">
        <v>478</v>
      </c>
      <c r="D161" s="4">
        <v>478</v>
      </c>
      <c r="E161" s="5">
        <v>478</v>
      </c>
    </row>
    <row r="162" spans="1:5" ht="56.25" customHeight="1" x14ac:dyDescent="0.25">
      <c r="A162" s="1" t="s">
        <v>258</v>
      </c>
      <c r="B162" s="2" t="s">
        <v>175</v>
      </c>
      <c r="C162" s="3">
        <v>726</v>
      </c>
      <c r="D162" s="4">
        <v>726</v>
      </c>
      <c r="E162" s="5">
        <v>726</v>
      </c>
    </row>
    <row r="163" spans="1:5" ht="24.75" customHeight="1" x14ac:dyDescent="0.25">
      <c r="A163" s="1" t="s">
        <v>259</v>
      </c>
      <c r="B163" s="2" t="s">
        <v>166</v>
      </c>
      <c r="C163" s="3">
        <v>3936</v>
      </c>
      <c r="D163" s="4">
        <v>3936</v>
      </c>
      <c r="E163" s="5">
        <v>3936</v>
      </c>
    </row>
    <row r="164" spans="1:5" ht="89.25" customHeight="1" x14ac:dyDescent="0.25">
      <c r="A164" s="1" t="s">
        <v>260</v>
      </c>
      <c r="B164" s="2" t="s">
        <v>167</v>
      </c>
      <c r="C164" s="3">
        <v>13352</v>
      </c>
      <c r="D164" s="4">
        <v>13352</v>
      </c>
      <c r="E164" s="5">
        <v>13352</v>
      </c>
    </row>
    <row r="165" spans="1:5" ht="102.75" customHeight="1" x14ac:dyDescent="0.25">
      <c r="A165" s="1" t="s">
        <v>261</v>
      </c>
      <c r="B165" s="2" t="s">
        <v>168</v>
      </c>
      <c r="C165" s="3">
        <v>1141520</v>
      </c>
      <c r="D165" s="3">
        <v>1130445</v>
      </c>
      <c r="E165" s="5">
        <v>1130445</v>
      </c>
    </row>
    <row r="166" spans="1:5" ht="63" customHeight="1" x14ac:dyDescent="0.25">
      <c r="A166" s="1" t="s">
        <v>262</v>
      </c>
      <c r="B166" s="2" t="s">
        <v>169</v>
      </c>
      <c r="C166" s="3">
        <v>1694</v>
      </c>
      <c r="D166" s="4">
        <v>1694</v>
      </c>
      <c r="E166" s="5">
        <v>1694</v>
      </c>
    </row>
    <row r="167" spans="1:5" ht="74.25" customHeight="1" x14ac:dyDescent="0.25">
      <c r="A167" s="1" t="s">
        <v>263</v>
      </c>
      <c r="B167" s="2" t="s">
        <v>170</v>
      </c>
      <c r="C167" s="3">
        <v>650043</v>
      </c>
      <c r="D167" s="4">
        <v>650043</v>
      </c>
      <c r="E167" s="5">
        <v>650043</v>
      </c>
    </row>
    <row r="168" spans="1:5" ht="24.75" customHeight="1" x14ac:dyDescent="0.25">
      <c r="A168" s="11" t="s">
        <v>153</v>
      </c>
      <c r="B168" s="12" t="s">
        <v>154</v>
      </c>
      <c r="C168" s="13">
        <f>SUM(C169:C170)</f>
        <v>53421.67</v>
      </c>
      <c r="D168" s="13">
        <f t="shared" ref="D168:E168" si="41">SUM(D169:D170)</f>
        <v>53421.67</v>
      </c>
      <c r="E168" s="15">
        <f t="shared" si="41"/>
        <v>0</v>
      </c>
    </row>
    <row r="169" spans="1:5" ht="36" x14ac:dyDescent="0.25">
      <c r="A169" s="1" t="s">
        <v>264</v>
      </c>
      <c r="B169" s="2" t="s">
        <v>265</v>
      </c>
      <c r="C169" s="3">
        <v>52921.67</v>
      </c>
      <c r="D169" s="4">
        <v>52921.67</v>
      </c>
      <c r="E169" s="5">
        <v>0</v>
      </c>
    </row>
    <row r="170" spans="1:5" ht="24.75" thickBot="1" x14ac:dyDescent="0.3">
      <c r="A170" s="1" t="s">
        <v>275</v>
      </c>
      <c r="B170" s="39" t="s">
        <v>276</v>
      </c>
      <c r="C170" s="40">
        <v>500</v>
      </c>
      <c r="D170" s="41">
        <v>500</v>
      </c>
      <c r="E170" s="42">
        <v>0</v>
      </c>
    </row>
    <row r="171" spans="1:5" ht="15" customHeight="1" thickBot="1" x14ac:dyDescent="0.3">
      <c r="A171" s="54" t="s">
        <v>155</v>
      </c>
      <c r="B171" s="55"/>
      <c r="C171" s="32">
        <f>C7+C105</f>
        <v>5092246.8379999995</v>
      </c>
      <c r="D171" s="32">
        <f>D7+D105</f>
        <v>4945269.2209999999</v>
      </c>
      <c r="E171" s="33">
        <f>E7+E105</f>
        <v>4949870.4579999996</v>
      </c>
    </row>
    <row r="172" spans="1:5" x14ac:dyDescent="0.25">
      <c r="A172" s="34"/>
      <c r="B172" s="34"/>
      <c r="C172" s="34"/>
      <c r="D172" s="34"/>
      <c r="E172" s="34"/>
    </row>
    <row r="173" spans="1:5" x14ac:dyDescent="0.25">
      <c r="A173" s="35"/>
    </row>
    <row r="174" spans="1:5" ht="15" customHeight="1" x14ac:dyDescent="0.25">
      <c r="A174" s="53"/>
      <c r="B174" s="53"/>
      <c r="C174" s="36"/>
    </row>
  </sheetData>
  <mergeCells count="9">
    <mergeCell ref="D4:E4"/>
    <mergeCell ref="A2:E2"/>
    <mergeCell ref="A3:E3"/>
    <mergeCell ref="D1:E1"/>
    <mergeCell ref="A174:B174"/>
    <mergeCell ref="A171:B171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07.12.2020</vt:lpstr>
      <vt:lpstr>'07.12.2020'!Заголовки_для_печати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2020-12-16T13:20:51Z</cp:lastPrinted>
  <dcterms:created xsi:type="dcterms:W3CDTF">2019-11-01T08:25:04Z</dcterms:created>
  <dcterms:modified xsi:type="dcterms:W3CDTF">2021-06-02T13:52:44Z</dcterms:modified>
</cp:coreProperties>
</file>