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/>
  </bookViews>
  <sheets>
    <sheet name="Результат 1" sheetId="1" r:id="rId1"/>
  </sheets>
  <definedNames>
    <definedName name="_xlnm.Print_Titles" localSheetId="0">'Результат 1'!$4:$6</definedName>
  </definedNames>
  <calcPr calcId="125725"/>
</workbook>
</file>

<file path=xl/calcChain.xml><?xml version="1.0" encoding="utf-8"?>
<calcChain xmlns="http://schemas.openxmlformats.org/spreadsheetml/2006/main">
  <c r="E93" i="1"/>
  <c r="D93"/>
  <c r="C93"/>
  <c r="E149"/>
  <c r="D149"/>
  <c r="C149"/>
  <c r="E140" l="1"/>
  <c r="E127" s="1"/>
  <c r="D140"/>
  <c r="D127" s="1"/>
  <c r="C140"/>
  <c r="C127" s="1"/>
  <c r="E82"/>
  <c r="D82"/>
  <c r="C82"/>
  <c r="D80"/>
  <c r="E80"/>
  <c r="C80"/>
  <c r="D75"/>
  <c r="D76"/>
  <c r="E76"/>
  <c r="E75" s="1"/>
  <c r="C76"/>
  <c r="C75" s="1"/>
  <c r="E73"/>
  <c r="D73"/>
  <c r="C73"/>
  <c r="E71"/>
  <c r="D71"/>
  <c r="C71"/>
  <c r="E69"/>
  <c r="D69"/>
  <c r="C69"/>
  <c r="E67"/>
  <c r="D67"/>
  <c r="C67"/>
  <c r="E63"/>
  <c r="D63"/>
  <c r="C63"/>
  <c r="E61"/>
  <c r="D61"/>
  <c r="D60" s="1"/>
  <c r="C61"/>
  <c r="E56"/>
  <c r="E55" s="1"/>
  <c r="D56"/>
  <c r="D55" s="1"/>
  <c r="C56"/>
  <c r="C55" s="1"/>
  <c r="E53"/>
  <c r="D53"/>
  <c r="C53"/>
  <c r="E51"/>
  <c r="D51"/>
  <c r="C51"/>
  <c r="E49"/>
  <c r="D49"/>
  <c r="C49"/>
  <c r="E44"/>
  <c r="D44"/>
  <c r="C44"/>
  <c r="D40"/>
  <c r="E40"/>
  <c r="C40"/>
  <c r="D38"/>
  <c r="E38"/>
  <c r="C38"/>
  <c r="E34"/>
  <c r="D34"/>
  <c r="C34"/>
  <c r="E32"/>
  <c r="D32"/>
  <c r="C32"/>
  <c r="D29"/>
  <c r="E29"/>
  <c r="C29"/>
  <c r="D27"/>
  <c r="E27"/>
  <c r="C27"/>
  <c r="D25"/>
  <c r="E25"/>
  <c r="C25"/>
  <c r="D22"/>
  <c r="E22"/>
  <c r="C22"/>
  <c r="E16"/>
  <c r="E15" s="1"/>
  <c r="D16"/>
  <c r="D15" s="1"/>
  <c r="C16"/>
  <c r="C15" s="1"/>
  <c r="E9"/>
  <c r="E14" s="1"/>
  <c r="D9"/>
  <c r="D8" s="1"/>
  <c r="C9"/>
  <c r="C14" s="1"/>
  <c r="D43" l="1"/>
  <c r="E60"/>
  <c r="D14"/>
  <c r="E31"/>
  <c r="D66"/>
  <c r="C66"/>
  <c r="E8"/>
  <c r="C21"/>
  <c r="D31"/>
  <c r="C31"/>
  <c r="D21"/>
  <c r="E21"/>
  <c r="E43"/>
  <c r="E66"/>
  <c r="E79"/>
  <c r="E78" s="1"/>
  <c r="C79"/>
  <c r="C78" s="1"/>
  <c r="C8"/>
  <c r="C60"/>
  <c r="D79"/>
  <c r="D78" s="1"/>
  <c r="C37"/>
  <c r="C43"/>
  <c r="E37"/>
  <c r="D37"/>
  <c r="D7" l="1"/>
  <c r="D151" s="1"/>
  <c r="E7"/>
  <c r="E151" s="1"/>
  <c r="C7"/>
  <c r="C151" s="1"/>
</calcChain>
</file>

<file path=xl/sharedStrings.xml><?xml version="1.0" encoding="utf-8"?>
<sst xmlns="http://schemas.openxmlformats.org/spreadsheetml/2006/main" count="300" uniqueCount="254">
  <si>
    <t>(тыс. руб.)</t>
  </si>
  <si>
    <t>Код дохода</t>
  </si>
  <si>
    <t>Наименование кода дохода</t>
  </si>
  <si>
    <t xml:space="preserve"> Сумма на 2020 год </t>
  </si>
  <si>
    <t>Сумма</t>
  </si>
  <si>
    <t xml:space="preserve">на 2021 год </t>
  </si>
  <si>
    <t xml:space="preserve">на 2022 год 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</si>
  <si>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</si>
  <si>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</si>
  <si>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</si>
  <si>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</si>
  <si>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</si>
  <si>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</si>
  <si>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</si>
  <si>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</si>
  <si>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</si>
  <si>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</si>
  <si>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</si>
  <si>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</si>
  <si>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</si>
  <si>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</si>
  <si>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</si>
  <si>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</si>
  <si>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</si>
  <si>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</si>
  <si>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</si>
  <si>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</si>
  <si>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</si>
  <si>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</si>
  <si>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</si>
  <si>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</si>
  <si>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</si>
  <si>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</si>
  <si>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</si>
  <si>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</si>
  <si>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</si>
  <si>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</si>
  <si>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</si>
  <si>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</si>
  <si>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</si>
  <si>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</si>
  <si>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</si>
  <si>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</si>
  <si>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</si>
  <si>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</si>
  <si>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</si>
  <si>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</si>
  <si>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</si>
  <si>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</si>
  <si>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</si>
  <si>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</si>
  <si>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</si>
  <si>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</si>
  <si>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</si>
  <si>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</si>
  <si>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</si>
  <si>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</si>
  <si>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</si>
  <si>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</si>
  <si>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</si>
  <si>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</si>
  <si>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</si>
  <si>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</si>
  <si>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</si>
  <si>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</si>
  <si>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</si>
  <si>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</si>
  <si>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</si>
  <si>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</si>
  <si>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</si>
  <si>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</si>
  <si>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</si>
  <si>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</si>
  <si>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1 08 07 170 01 0000 110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</si>
  <si>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</si>
  <si>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</si>
  <si>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</si>
  <si>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</si>
  <si>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</si>
  <si>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</si>
  <si>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</si>
  <si>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</si>
  <si>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</si>
  <si>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</si>
  <si>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</si>
  <si>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</si>
  <si>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</si>
  <si>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</si>
  <si>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</si>
  <si>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</si>
  <si>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</si>
  <si>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1 11 07 000 00 0000 120</t>
  </si>
  <si>
    <t>Платежи от государственных и муниципальных унитарных предприятий</t>
  </si>
  <si>
    <t>1 11 07 010 00 0000 120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</si>
  <si>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</si>
  <si>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</si>
  <si>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</si>
  <si>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</si>
  <si>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</si>
  <si>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</si>
  <si>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</si>
  <si>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</si>
  <si>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</si>
  <si>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</si>
  <si>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</si>
  <si>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</si>
  <si>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</si>
  <si>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</si>
  <si>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</si>
  <si>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</si>
  <si>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</si>
  <si>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</si>
  <si>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</si>
  <si>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</si>
  <si>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</si>
  <si>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</si>
  <si>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</si>
  <si>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</si>
  <si>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</si>
  <si>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</si>
  <si>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</si>
  <si>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</si>
  <si>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</si>
  <si>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</si>
  <si>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</si>
  <si>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</si>
  <si>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</si>
  <si>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</si>
  <si>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</si>
  <si>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1 14 02 040 04 0000 410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</si>
  <si>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</si>
  <si>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</si>
  <si>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</si>
  <si>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</si>
  <si>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</si>
  <si>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</si>
  <si>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</si>
  <si>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</si>
  <si>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</si>
  <si>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1 17 00 000 00 0000 000</t>
  </si>
  <si>
    <t>ПРОЧИЕ НЕНАЛОГОВЫЕ ДОХОДЫ</t>
  </si>
  <si>
    <t>1 17 05 000 00 0000 180</t>
  </si>
  <si>
    <t>Прочие неналоговые доходы</t>
  </si>
  <si>
    <t>1 17 05 040 04 0000 180</t>
  </si>
  <si>
    <t>Прочие неналоговые доходы бюджетов городских округов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</si>
  <si>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</si>
  <si>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</si>
  <si>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</si>
  <si>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</si>
  <si>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</si>
  <si>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</si>
  <si>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</si>
  <si>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</si>
  <si>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</si>
  <si>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</si>
  <si>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</si>
  <si>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</si>
  <si>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</si>
  <si>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</si>
  <si>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>2 02 40 000 00 0000 150</t>
  </si>
  <si>
    <t>Иные межбюджетные трансферты</t>
  </si>
  <si>
    <t xml:space="preserve">ИТОГО  </t>
  </si>
  <si>
    <t>Доходы бюджета городского округа Электросталь Московской области на 2020 год  и на плановый период  2021 и 2022 годов</t>
  </si>
  <si>
    <t>Прочие субсидии бюджетам городских округов (мероприятия по приобретению музыкальных инструментов для муниципальных организаций дополнительного образования сферы культуры)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</si>
  <si>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</si>
  <si>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>Прочие субсидии бюджетам городских округов (компенсация оплаты основного долга по ипотечному жилищному кредиту)</t>
  </si>
  <si>
    <t>Прочие субсидии бюджетам городских округов (капитальный ремонт, приобретение, монтаж и ввод в эксплуатацию объектов водоснабжения)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</si>
  <si>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ЖКХ МО)</t>
  </si>
  <si>
    <t>Прочие субсидии бюджетам городских округов(проведение первоочередных мероприятий по восстановлению объектов социальной и инженерной инфраструктуры военных городков на территории Московской области, переданных из федеральной собственности  (Министерство культуры МО)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</si>
  <si>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</si>
  <si>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Прочие субсидии бюджетам городских округов (предоставление доступа к электронным сервисам цифровой инфраструктуры в сфере жилищно-коммунального хозяйства)</t>
  </si>
  <si>
    <t>Прочие субсидии бюджетам городских округов (ремонт подъездов в многоквартирных домах)</t>
  </si>
  <si>
    <t>Прочие субсидии бюджетам городских округов (устройство и капитальный ремонт архитектурно-художественного освещения в рамках реализации проекта «Светлый город»)</t>
  </si>
  <si>
    <t>Прочие субсидии бюджетам городских округов (устройство и капитальный ремонт электросетевого хозяйства, систем наружного освещения в рамках реализации проекта «Светлый город»)</t>
  </si>
  <si>
    <t>Прочие субсидии бюджетам городских округов (мероприятия по проведению капитального ремонта в муниципальных дошкольных образовательных организациях Московской области)</t>
  </si>
  <si>
    <t>Прочие субсидии бюджетам городских округов (обеспечение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</si>
  <si>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(мероприятия по организации отдыха детей в каникулярное время)</t>
  </si>
  <si>
    <t>Прочие субсидии бюджетам городских округов (обеспечение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Интернет)</t>
  </si>
  <si>
    <t>Прочие субсидии бюджетам городских округов (оснащение планшетными компьютерами общеобразовательных организаций в Московской области)</t>
  </si>
  <si>
    <t>Прочие субсидии бюджетам городских округов (оснащение мультимедийными проекторами и экранами для мультимедийных проекторов общеобразовательных организаций в Московской области)</t>
  </si>
  <si>
    <t>Прочие субвенции бюджетам городских округов (осуществление государственных полномочий Московской области в области земельных отношений)</t>
  </si>
  <si>
    <t>Прочие субвенции бюджетам городских округов (финансовое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</si>
  <si>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</si>
  <si>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</si>
  <si>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субвенции бюджетам городских округов (финансовое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</si>
  <si>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Прочие субсидии бюджетам городских округов (реализация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населения)</t>
  </si>
  <si>
    <t>Прочие субсидии бюджетам городских округов (проведение капитального ремонта, технического переоснащения и благоустройство территории объектов культуры, находящихся в собственности муниципальных образований Московской области)</t>
  </si>
  <si>
    <t>Прочие субсидии бюджетам городских округов (проведение капитального ремонта объектов физической культуры и спорта, находящихся в собственности муниципальных образований Московской области)</t>
  </si>
  <si>
    <t>Прочие субсидии бюджетам городских округов (дооснащение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услуг)</t>
  </si>
  <si>
    <t>Прочие субсидии бюджетам городских округов (организация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услуг)</t>
  </si>
  <si>
    <t>Прочие субсидии бюджетам городских округов (капитальные вложения в объекты общего образования)</t>
  </si>
  <si>
    <t>Прочие субсидии бюджетам городских округов (мероприятия по проведению капитального ремонта в муниципальных общеобразовательных организациях в Московской области)</t>
  </si>
  <si>
    <t>Прочие субсидии бюджетам городских округов (государственная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помещений)</t>
  </si>
  <si>
    <t>Прочие субсидии бюджетам городских округов (приобретение автобусов для доставки обучающихся в общеобразовательные организации в Московской области, расположенные в сельских населенных пунктах)</t>
  </si>
  <si>
    <t>Прочие субсидии бюджетам городских округов (обновление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организациях)</t>
  </si>
  <si>
    <t>Прочие субвенции бюджетам городских округов (осуществление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</si>
  <si>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</si>
  <si>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Верно:</t>
  </si>
  <si>
    <t>Начальник финансового управления</t>
  </si>
  <si>
    <t xml:space="preserve">И.В. Бузурная </t>
  </si>
  <si>
    <t>2 02 15 001 04 0000 150</t>
  </si>
  <si>
    <t xml:space="preserve">Дотации бюджетам городских округов на выравнивание бюджетной обеспеченности
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</si>
  <si>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на 825 мест)</t>
  </si>
  <si>
    <t>Прочие субсидии бюджетам городских округов (капитальные вложения в общеобразовательные организации в целях обеспечения односменного режима обучения)(школа № 22)</t>
  </si>
  <si>
    <t>Прочие субвенции бюджетам городских округов (осуществление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деятельности)</t>
  </si>
  <si>
    <t>2 02 29 999 04 0000 150</t>
  </si>
  <si>
    <t>2 02 39 999 04 0000 150</t>
  </si>
  <si>
    <t>Субсидии бюджетам городских округовна реализацию мероприятий государственной программы Российской Федерации "Доступная среда"</t>
  </si>
  <si>
    <t>2 02 25 173 04 0000 150</t>
  </si>
  <si>
    <t>2 02 25 027 04 0000 150</t>
  </si>
  <si>
    <t>Субсидии бюджетам городских округов на создание детских технопарков "Кванториум"</t>
  </si>
  <si>
    <t>2 02 25 210 04 0000 150</t>
  </si>
  <si>
    <t>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</t>
  </si>
  <si>
    <t>2 02 25 520 04 0000 150</t>
  </si>
  <si>
    <t>2 02 25 555 04 0000 150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</si>
  <si>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</si>
  <si>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округовна реализацию программ формирования современной городской среды</t>
  </si>
  <si>
    <t>2 02 30 022 04 0000 150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</si>
  <si>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</si>
  <si>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2 02 30 024 04 0000 150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</si>
  <si>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</si>
  <si>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</si>
  <si>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</si>
  <si>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</si>
  <si>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</si>
  <si>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</si>
  <si>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</si>
  <si>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</si>
  <si>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Налог на доходы физических лиц по дополнительному нормативу (2020 - 24,1%; 2021 - 18,7%;  2022 - 23%)</t>
  </si>
  <si>
    <t>2 02 49 999 04 0000 150</t>
  </si>
  <si>
    <t xml:space="preserve">Прочие межбюджетные трансферты, передаваемые бюджетам  городских округов </t>
  </si>
  <si>
    <t>Прочие субсидии бюджетам городских округов (обеспечение мероприятий по устойчивому сокращению непригодного для проживания жилищного фонда)</t>
  </si>
  <si>
    <t>Субвенции бюджетам городских округов на проведение Всероссийской переписи населения 2020 года</t>
  </si>
  <si>
    <t>2 02 35 469 04 0000 150</t>
  </si>
  <si>
    <t>2 02 25 243 04 0000 150</t>
  </si>
  <si>
    <t>2 02 25 497 04 0000150</t>
  </si>
  <si>
    <t>Субсидии на реализацию мероприятий по обеспечению жильем молодых семей</t>
  </si>
  <si>
    <t>Субсидии бюджетам городских округов на строительство и реконструкцию (модернизацию) объектов питьевого водоснабжения</t>
  </si>
  <si>
    <t>Субсидии бюджетам муниципальных образований Московской области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</si>
  <si>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2 02 25 169 04 0000 150</t>
  </si>
  <si>
    <t>Субвенции на обеспечение переданных городским округам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</si>
  <si>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Субвенции 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</si>
  <si>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Субвенции на 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</si>
  <si>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Субвенции на создание административных комиссий, уполномоченных рассматривать дела об административных правонарушениях в сфере благоустройства</t>
  </si>
  <si>
    <t>Субвенции  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</si>
  <si>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Субвенции 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</si>
  <si>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</si>
  <si>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</si>
  <si>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</si>
  <si>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</t>
  </si>
  <si>
    <t xml:space="preserve">Приложение № 1
к решению Совета депутатов
городского округа Электросталь
Московской области
от _________________ № ________ </t>
  </si>
  <si>
    <t>Прочие субсидии бюджетам городских округов (ремонт дворовых территорий)</t>
  </si>
  <si>
    <t>Прочие субсидии бюджетам городских округов (создание новых и (или)благоустройство существующих парков культуры и отдыха)</t>
  </si>
  <si>
    <t>Прочие субсидии бюджетам городских округов (обустройство и установка детских игровых площадок на территории парков культуры и отдыха Московской области)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</si>
</sst>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#,##0.0"/>
  </numFmts>
  <fonts count="8">
    <font>
      <sz val="11"/>
      <color indexed="8"/>
      <name val="Calibri"/>
      <family val="2"/>
      <scheme val="minor"/>
    </font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3" xfId="0" applyFont="1" applyBorder="1"/>
    <xf numFmtId="0" fontId="2" fillId="0" borderId="3" xfId="0" applyFont="1" applyBorder="1"/>
    <xf numFmtId="0" fontId="4" fillId="0" borderId="3" xfId="0" applyNumberFormat="1" applyFont="1" applyBorder="1"/>
    <xf numFmtId="0" fontId="4" fillId="0" borderId="1" xfId="0" applyNumberFormat="1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left" wrapText="1"/>
    </xf>
    <xf numFmtId="0" fontId="1" fillId="0" borderId="3" xfId="0" applyFont="1" applyBorder="1"/>
    <xf numFmtId="0" fontId="3" fillId="0" borderId="1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/>
    <xf numFmtId="165" fontId="4" fillId="0" borderId="1" xfId="0" applyNumberFormat="1" applyFont="1" applyBorder="1" applyAlignment="1">
      <alignment horizontal="right" vertical="center" wrapText="1"/>
    </xf>
    <xf numFmtId="165" fontId="4" fillId="0" borderId="7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vertical="center" wrapText="1"/>
    </xf>
    <xf numFmtId="164" fontId="3" fillId="0" borderId="7" xfId="0" applyNumberFormat="1" applyFont="1" applyBorder="1" applyAlignment="1">
      <alignment vertical="center" wrapText="1"/>
    </xf>
    <xf numFmtId="165" fontId="3" fillId="0" borderId="7" xfId="0" applyNumberFormat="1" applyFont="1" applyBorder="1" applyAlignment="1">
      <alignment vertical="center" wrapText="1"/>
    </xf>
    <xf numFmtId="165" fontId="7" fillId="0" borderId="7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vertical="center" wrapText="1"/>
    </xf>
    <xf numFmtId="4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/>
    </xf>
    <xf numFmtId="164" fontId="3" fillId="0" borderId="21" xfId="0" applyNumberFormat="1" applyFont="1" applyBorder="1" applyAlignment="1">
      <alignment vertical="center" wrapText="1"/>
    </xf>
    <xf numFmtId="49" fontId="4" fillId="0" borderId="20" xfId="0" applyNumberFormat="1" applyFont="1" applyBorder="1" applyAlignment="1">
      <alignment horizontal="center" vertical="center"/>
    </xf>
    <xf numFmtId="165" fontId="4" fillId="0" borderId="21" xfId="0" applyNumberFormat="1" applyFont="1" applyBorder="1" applyAlignment="1">
      <alignment horizontal="right" vertical="center"/>
    </xf>
    <xf numFmtId="165" fontId="3" fillId="0" borderId="21" xfId="0" applyNumberFormat="1" applyFont="1" applyBorder="1" applyAlignment="1">
      <alignment vertical="center" wrapText="1"/>
    </xf>
    <xf numFmtId="165" fontId="7" fillId="0" borderId="21" xfId="0" applyNumberFormat="1" applyFont="1" applyBorder="1" applyAlignment="1">
      <alignment horizontal="right" vertical="center"/>
    </xf>
    <xf numFmtId="165" fontId="3" fillId="0" borderId="24" xfId="0" applyNumberFormat="1" applyFont="1" applyBorder="1" applyAlignment="1">
      <alignment vertical="center" wrapText="1"/>
    </xf>
    <xf numFmtId="165" fontId="3" fillId="0" borderId="25" xfId="0" applyNumberFormat="1" applyFont="1" applyBorder="1" applyAlignment="1">
      <alignment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4" fillId="0" borderId="21" xfId="0" applyNumberFormat="1" applyFont="1" applyFill="1" applyBorder="1" applyAlignment="1">
      <alignment horizontal="right" vertical="center"/>
    </xf>
    <xf numFmtId="0" fontId="0" fillId="0" borderId="0" xfId="0" applyFill="1"/>
    <xf numFmtId="0" fontId="4" fillId="0" borderId="7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horizontal="right" vertical="center" wrapText="1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wrapText="1"/>
    </xf>
    <xf numFmtId="0" fontId="4" fillId="0" borderId="3" xfId="0" applyNumberFormat="1" applyFont="1" applyBorder="1" applyAlignment="1">
      <alignment horizontal="right"/>
    </xf>
    <xf numFmtId="0" fontId="5" fillId="2" borderId="3" xfId="0" applyNumberFormat="1" applyFont="1" applyFill="1" applyBorder="1" applyAlignment="1" applyProtection="1">
      <alignment horizontal="left" vertical="top" wrapText="1"/>
      <protection locked="0" hidden="1"/>
    </xf>
    <xf numFmtId="0" fontId="4" fillId="0" borderId="3" xfId="0" applyNumberFormat="1" applyFont="1" applyBorder="1" applyAlignment="1">
      <alignment horizontal="left" wrapText="1"/>
    </xf>
    <xf numFmtId="0" fontId="3" fillId="0" borderId="22" xfId="0" applyNumberFormat="1" applyFont="1" applyBorder="1" applyAlignment="1">
      <alignment vertical="center" wrapText="1"/>
    </xf>
    <xf numFmtId="0" fontId="3" fillId="0" borderId="23" xfId="0" applyNumberFormat="1" applyFont="1" applyBorder="1" applyAlignment="1">
      <alignment vertical="center" wrapText="1"/>
    </xf>
    <xf numFmtId="0" fontId="3" fillId="0" borderId="10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54"/>
  <sheetViews>
    <sheetView tabSelected="1" zoomScaleNormal="100" workbookViewId="0">
      <selection activeCell="I95" sqref="I95"/>
    </sheetView>
  </sheetViews>
  <sheetFormatPr defaultRowHeight="15"/>
  <cols>
    <col min="1" max="1" width="21.5703125" customWidth="1"/>
    <col min="2" max="2" width="69.85546875" customWidth="1"/>
    <col min="3" max="3" width="14.42578125" customWidth="1"/>
    <col min="4" max="4" width="12.7109375" customWidth="1"/>
    <col min="5" max="5" width="15.28515625" customWidth="1"/>
    <col min="6" max="6" width="9.140625" customWidth="1"/>
    <col min="7" max="7" width="17.140625" customWidth="1"/>
  </cols>
  <sheetData>
    <row r="1" spans="1:5" ht="86.25" customHeight="1">
      <c r="A1" s="2"/>
      <c r="B1" s="2"/>
      <c r="C1" s="11"/>
      <c r="D1" s="46" t="s">
        <v>250</v>
      </c>
      <c r="E1" s="46"/>
    </row>
    <row r="2" spans="1:5" ht="21.75" customHeight="1">
      <c r="A2" s="44" t="s">
        <v>162</v>
      </c>
      <c r="B2" s="44"/>
      <c r="C2" s="44"/>
      <c r="D2" s="44"/>
      <c r="E2" s="44"/>
    </row>
    <row r="3" spans="1:5" ht="15.75" thickBot="1">
      <c r="A3" s="45" t="s">
        <v>0</v>
      </c>
      <c r="B3" s="45"/>
      <c r="C3" s="45"/>
      <c r="D3" s="45"/>
      <c r="E3" s="45"/>
    </row>
    <row r="4" spans="1:5" ht="15.75" thickBot="1">
      <c r="A4" s="50" t="s">
        <v>1</v>
      </c>
      <c r="B4" s="52" t="s">
        <v>2</v>
      </c>
      <c r="C4" s="54" t="s">
        <v>3</v>
      </c>
      <c r="D4" s="42" t="s">
        <v>4</v>
      </c>
      <c r="E4" s="43"/>
    </row>
    <row r="5" spans="1:5" ht="15" customHeight="1" thickBot="1">
      <c r="A5" s="51"/>
      <c r="B5" s="53"/>
      <c r="C5" s="55"/>
      <c r="D5" s="10" t="s">
        <v>5</v>
      </c>
      <c r="E5" s="21" t="s">
        <v>6</v>
      </c>
    </row>
    <row r="6" spans="1:5" ht="15" customHeight="1" thickBot="1">
      <c r="A6" s="22">
        <v>1</v>
      </c>
      <c r="B6" s="9">
        <v>2</v>
      </c>
      <c r="C6" s="14">
        <v>3</v>
      </c>
      <c r="D6" s="9">
        <v>4</v>
      </c>
      <c r="E6" s="23">
        <v>5</v>
      </c>
    </row>
    <row r="7" spans="1:5" ht="18.75" customHeight="1">
      <c r="A7" s="24" t="s">
        <v>7</v>
      </c>
      <c r="B7" s="8" t="s">
        <v>8</v>
      </c>
      <c r="C7" s="15">
        <f>C8+C15+C21+C31+C37+C43+C55+C60+C66+C75</f>
        <v>2778348.551</v>
      </c>
      <c r="D7" s="15">
        <f t="shared" ref="D7:E7" si="0">D8+D15+D21+D31+D37+D43+D55+D60+D66+D75</f>
        <v>2649090</v>
      </c>
      <c r="E7" s="25">
        <f t="shared" si="0"/>
        <v>2960417.5599999996</v>
      </c>
    </row>
    <row r="8" spans="1:5" ht="21" customHeight="1">
      <c r="A8" s="26" t="s">
        <v>9</v>
      </c>
      <c r="B8" s="7" t="s">
        <v>10</v>
      </c>
      <c r="C8" s="16">
        <f>C9</f>
        <v>1562805.23</v>
      </c>
      <c r="D8" s="16">
        <f t="shared" ref="D8:E8" si="1">D9</f>
        <v>1401861</v>
      </c>
      <c r="E8" s="27">
        <f t="shared" si="1"/>
        <v>1628145.7</v>
      </c>
    </row>
    <row r="9" spans="1:5" ht="15" customHeight="1">
      <c r="A9" s="26" t="s">
        <v>11</v>
      </c>
      <c r="B9" s="7" t="s">
        <v>12</v>
      </c>
      <c r="C9" s="16">
        <f>SUM(C10:C13)</f>
        <v>1562805.23</v>
      </c>
      <c r="D9" s="16">
        <f t="shared" ref="D9:E9" si="2">SUM(D10:D13)</f>
        <v>1401861</v>
      </c>
      <c r="E9" s="27">
        <f t="shared" si="2"/>
        <v>1628145.7</v>
      </c>
    </row>
    <row r="10" spans="1:5" ht="40.5" customHeight="1">
      <c r="A10" s="28" t="s">
        <v>13</v>
      </c>
      <c r="B10" s="4" t="s">
        <v>14</v>
      </c>
      <c r="C10" s="13">
        <v>1494870.93</v>
      </c>
      <c r="D10" s="12">
        <v>1360861</v>
      </c>
      <c r="E10" s="29">
        <v>1578145.7</v>
      </c>
    </row>
    <row r="11" spans="1:5" ht="61.5" customHeight="1">
      <c r="A11" s="28" t="s">
        <v>15</v>
      </c>
      <c r="B11" s="4" t="s">
        <v>16</v>
      </c>
      <c r="C11" s="13">
        <v>10108.5</v>
      </c>
      <c r="D11" s="12">
        <v>10000</v>
      </c>
      <c r="E11" s="29">
        <v>14000</v>
      </c>
    </row>
    <row r="12" spans="1:5" ht="30" customHeight="1">
      <c r="A12" s="28" t="s">
        <v>17</v>
      </c>
      <c r="B12" s="4" t="s">
        <v>18</v>
      </c>
      <c r="C12" s="13">
        <v>32482.7</v>
      </c>
      <c r="D12" s="12">
        <v>31000</v>
      </c>
      <c r="E12" s="29">
        <v>36000</v>
      </c>
    </row>
    <row r="13" spans="1:5" ht="48.75" customHeight="1">
      <c r="A13" s="28" t="s">
        <v>19</v>
      </c>
      <c r="B13" s="4" t="s">
        <v>20</v>
      </c>
      <c r="C13" s="13">
        <v>25343.1</v>
      </c>
      <c r="D13" s="12">
        <v>0</v>
      </c>
      <c r="E13" s="29">
        <v>0</v>
      </c>
    </row>
    <row r="14" spans="1:5" ht="24.75" customHeight="1">
      <c r="A14" s="28"/>
      <c r="B14" s="4" t="s">
        <v>228</v>
      </c>
      <c r="C14" s="13">
        <f>(C9-C13)/39.1%*24.1%+C13</f>
        <v>972985.99854219949</v>
      </c>
      <c r="D14" s="13">
        <f>(D9-D13)/33.7%*18.7%+D13</f>
        <v>777887.26112759637</v>
      </c>
      <c r="E14" s="29">
        <f>(E9-E13)/38%*23%+E13</f>
        <v>985456.60789473681</v>
      </c>
    </row>
    <row r="15" spans="1:5" ht="38.25" customHeight="1">
      <c r="A15" s="26" t="s">
        <v>21</v>
      </c>
      <c r="B15" s="7" t="s">
        <v>22</v>
      </c>
      <c r="C15" s="17">
        <f>C16</f>
        <v>16407</v>
      </c>
      <c r="D15" s="17">
        <f t="shared" ref="D15:E15" si="3">D16</f>
        <v>16423</v>
      </c>
      <c r="E15" s="30">
        <f t="shared" si="3"/>
        <v>15868</v>
      </c>
    </row>
    <row r="16" spans="1:5" ht="23.25" customHeight="1">
      <c r="A16" s="26" t="s">
        <v>23</v>
      </c>
      <c r="B16" s="7" t="s">
        <v>24</v>
      </c>
      <c r="C16" s="17">
        <f>SUM(C17:C20)</f>
        <v>16407</v>
      </c>
      <c r="D16" s="17">
        <f t="shared" ref="D16:E16" si="4">SUM(D17:D20)</f>
        <v>16423</v>
      </c>
      <c r="E16" s="30">
        <f t="shared" si="4"/>
        <v>15868</v>
      </c>
    </row>
    <row r="17" spans="1:5" ht="39" customHeight="1">
      <c r="A17" s="28" t="s">
        <v>25</v>
      </c>
      <c r="B17" s="4" t="s">
        <v>26</v>
      </c>
      <c r="C17" s="13">
        <v>7665</v>
      </c>
      <c r="D17" s="12">
        <v>7674</v>
      </c>
      <c r="E17" s="29">
        <v>7422</v>
      </c>
    </row>
    <row r="18" spans="1:5" ht="51.75" customHeight="1">
      <c r="A18" s="28" t="s">
        <v>27</v>
      </c>
      <c r="B18" s="4" t="s">
        <v>28</v>
      </c>
      <c r="C18" s="13">
        <v>39</v>
      </c>
      <c r="D18" s="12">
        <v>38</v>
      </c>
      <c r="E18" s="29">
        <v>37</v>
      </c>
    </row>
    <row r="19" spans="1:5" ht="38.25" customHeight="1">
      <c r="A19" s="28" t="s">
        <v>29</v>
      </c>
      <c r="B19" s="4" t="s">
        <v>30</v>
      </c>
      <c r="C19" s="13">
        <v>10047</v>
      </c>
      <c r="D19" s="12">
        <v>9997</v>
      </c>
      <c r="E19" s="29">
        <v>9610</v>
      </c>
    </row>
    <row r="20" spans="1:5" ht="43.5" customHeight="1">
      <c r="A20" s="28" t="s">
        <v>31</v>
      </c>
      <c r="B20" s="4" t="s">
        <v>32</v>
      </c>
      <c r="C20" s="18">
        <v>-1344</v>
      </c>
      <c r="D20" s="19">
        <v>-1286</v>
      </c>
      <c r="E20" s="31">
        <v>-1201</v>
      </c>
    </row>
    <row r="21" spans="1:5" ht="27" customHeight="1">
      <c r="A21" s="26" t="s">
        <v>33</v>
      </c>
      <c r="B21" s="7" t="s">
        <v>34</v>
      </c>
      <c r="C21" s="17">
        <f>C22+C25+C29+C27</f>
        <v>395681</v>
      </c>
      <c r="D21" s="17">
        <f t="shared" ref="D21:E21" si="5">D22+D25+D29+D27</f>
        <v>442593</v>
      </c>
      <c r="E21" s="30">
        <f t="shared" si="5"/>
        <v>519172.04</v>
      </c>
    </row>
    <row r="22" spans="1:5" ht="18" customHeight="1">
      <c r="A22" s="26" t="s">
        <v>35</v>
      </c>
      <c r="B22" s="7" t="s">
        <v>36</v>
      </c>
      <c r="C22" s="17">
        <f>C23+C24</f>
        <v>313572</v>
      </c>
      <c r="D22" s="17">
        <f t="shared" ref="D22:E22" si="6">D23+D24</f>
        <v>400390</v>
      </c>
      <c r="E22" s="30">
        <f t="shared" si="6"/>
        <v>484042.04</v>
      </c>
    </row>
    <row r="23" spans="1:5" ht="18.75" customHeight="1">
      <c r="A23" s="28" t="s">
        <v>37</v>
      </c>
      <c r="B23" s="4" t="s">
        <v>38</v>
      </c>
      <c r="C23" s="13">
        <v>241450</v>
      </c>
      <c r="D23" s="12">
        <v>320390</v>
      </c>
      <c r="E23" s="29">
        <v>384042.04</v>
      </c>
    </row>
    <row r="24" spans="1:5" ht="23.25" customHeight="1">
      <c r="A24" s="28" t="s">
        <v>39</v>
      </c>
      <c r="B24" s="4" t="s">
        <v>40</v>
      </c>
      <c r="C24" s="13">
        <v>72122</v>
      </c>
      <c r="D24" s="12">
        <v>80000</v>
      </c>
      <c r="E24" s="29">
        <v>100000</v>
      </c>
    </row>
    <row r="25" spans="1:5" ht="17.25" customHeight="1">
      <c r="A25" s="26" t="s">
        <v>41</v>
      </c>
      <c r="B25" s="7" t="s">
        <v>42</v>
      </c>
      <c r="C25" s="17">
        <f>C26</f>
        <v>53746</v>
      </c>
      <c r="D25" s="17">
        <f t="shared" ref="D25:E25" si="7">D26</f>
        <v>11075</v>
      </c>
      <c r="E25" s="30">
        <f t="shared" si="7"/>
        <v>0</v>
      </c>
    </row>
    <row r="26" spans="1:5" ht="15" customHeight="1">
      <c r="A26" s="28" t="s">
        <v>43</v>
      </c>
      <c r="B26" s="4" t="s">
        <v>42</v>
      </c>
      <c r="C26" s="13">
        <v>53746</v>
      </c>
      <c r="D26" s="12">
        <v>11075</v>
      </c>
      <c r="E26" s="29">
        <v>0</v>
      </c>
    </row>
    <row r="27" spans="1:5" ht="15" customHeight="1">
      <c r="A27" s="26" t="s">
        <v>44</v>
      </c>
      <c r="B27" s="7" t="s">
        <v>45</v>
      </c>
      <c r="C27" s="17">
        <f>C28</f>
        <v>0</v>
      </c>
      <c r="D27" s="17">
        <f t="shared" ref="D27:E27" si="8">D28</f>
        <v>0</v>
      </c>
      <c r="E27" s="30">
        <f t="shared" si="8"/>
        <v>266</v>
      </c>
    </row>
    <row r="28" spans="1:5" ht="15" customHeight="1">
      <c r="A28" s="28" t="s">
        <v>46</v>
      </c>
      <c r="B28" s="4" t="s">
        <v>45</v>
      </c>
      <c r="C28" s="13">
        <v>0</v>
      </c>
      <c r="D28" s="12">
        <v>0</v>
      </c>
      <c r="E28" s="29">
        <v>266</v>
      </c>
    </row>
    <row r="29" spans="1:5" ht="23.25" customHeight="1">
      <c r="A29" s="26" t="s">
        <v>47</v>
      </c>
      <c r="B29" s="7" t="s">
        <v>48</v>
      </c>
      <c r="C29" s="17">
        <f>C30</f>
        <v>28363</v>
      </c>
      <c r="D29" s="17">
        <f t="shared" ref="D29:E29" si="9">D30</f>
        <v>31128</v>
      </c>
      <c r="E29" s="30">
        <f t="shared" si="9"/>
        <v>34864</v>
      </c>
    </row>
    <row r="30" spans="1:5" ht="23.25" customHeight="1">
      <c r="A30" s="28" t="s">
        <v>49</v>
      </c>
      <c r="B30" s="4" t="s">
        <v>50</v>
      </c>
      <c r="C30" s="13">
        <v>28363</v>
      </c>
      <c r="D30" s="12">
        <v>31128</v>
      </c>
      <c r="E30" s="29">
        <v>34864</v>
      </c>
    </row>
    <row r="31" spans="1:5" ht="27.75" customHeight="1">
      <c r="A31" s="26" t="s">
        <v>51</v>
      </c>
      <c r="B31" s="7" t="s">
        <v>52</v>
      </c>
      <c r="C31" s="17">
        <f>C32+C34</f>
        <v>404828.80300000001</v>
      </c>
      <c r="D31" s="17">
        <f t="shared" ref="D31:E31" si="10">D32+D34</f>
        <v>430331</v>
      </c>
      <c r="E31" s="30">
        <f t="shared" si="10"/>
        <v>441583</v>
      </c>
    </row>
    <row r="32" spans="1:5" ht="15" customHeight="1">
      <c r="A32" s="26" t="s">
        <v>53</v>
      </c>
      <c r="B32" s="7" t="s">
        <v>54</v>
      </c>
      <c r="C32" s="17">
        <f>C33</f>
        <v>66823.803</v>
      </c>
      <c r="D32" s="17">
        <f t="shared" ref="D32:E32" si="11">D33</f>
        <v>90162</v>
      </c>
      <c r="E32" s="30">
        <f t="shared" si="11"/>
        <v>99178</v>
      </c>
    </row>
    <row r="33" spans="1:5" ht="31.5" customHeight="1">
      <c r="A33" s="28" t="s">
        <v>55</v>
      </c>
      <c r="B33" s="4" t="s">
        <v>56</v>
      </c>
      <c r="C33" s="13">
        <v>66823.803</v>
      </c>
      <c r="D33" s="12">
        <v>90162</v>
      </c>
      <c r="E33" s="29">
        <v>99178</v>
      </c>
    </row>
    <row r="34" spans="1:5" ht="15" customHeight="1">
      <c r="A34" s="26" t="s">
        <v>57</v>
      </c>
      <c r="B34" s="7" t="s">
        <v>58</v>
      </c>
      <c r="C34" s="17">
        <f>C35+C36</f>
        <v>338005</v>
      </c>
      <c r="D34" s="17">
        <f t="shared" ref="D34:E34" si="12">D35+D36</f>
        <v>340169</v>
      </c>
      <c r="E34" s="30">
        <f t="shared" si="12"/>
        <v>342405</v>
      </c>
    </row>
    <row r="35" spans="1:5" ht="15" customHeight="1">
      <c r="A35" s="28" t="s">
        <v>59</v>
      </c>
      <c r="B35" s="4" t="s">
        <v>60</v>
      </c>
      <c r="C35" s="13">
        <v>304205</v>
      </c>
      <c r="D35" s="12">
        <v>310169</v>
      </c>
      <c r="E35" s="29">
        <v>312405</v>
      </c>
    </row>
    <row r="36" spans="1:5" ht="15" customHeight="1">
      <c r="A36" s="28" t="s">
        <v>61</v>
      </c>
      <c r="B36" s="4" t="s">
        <v>62</v>
      </c>
      <c r="C36" s="13">
        <v>33800</v>
      </c>
      <c r="D36" s="12">
        <v>30000</v>
      </c>
      <c r="E36" s="29">
        <v>30000</v>
      </c>
    </row>
    <row r="37" spans="1:5" ht="22.5" customHeight="1">
      <c r="A37" s="26" t="s">
        <v>63</v>
      </c>
      <c r="B37" s="7" t="s">
        <v>64</v>
      </c>
      <c r="C37" s="17">
        <f>C38+C40</f>
        <v>17108</v>
      </c>
      <c r="D37" s="17">
        <f t="shared" ref="D37:E37" si="13">D38+D40</f>
        <v>17775</v>
      </c>
      <c r="E37" s="30">
        <f t="shared" si="13"/>
        <v>18470</v>
      </c>
    </row>
    <row r="38" spans="1:5" ht="23.25" customHeight="1">
      <c r="A38" s="26" t="s">
        <v>65</v>
      </c>
      <c r="B38" s="7" t="s">
        <v>66</v>
      </c>
      <c r="C38" s="17">
        <f>C39</f>
        <v>16748</v>
      </c>
      <c r="D38" s="17">
        <f t="shared" ref="D38:E38" si="14">D39</f>
        <v>17415</v>
      </c>
      <c r="E38" s="30">
        <f t="shared" si="14"/>
        <v>18110</v>
      </c>
    </row>
    <row r="39" spans="1:5" ht="27.75" customHeight="1">
      <c r="A39" s="28" t="s">
        <v>67</v>
      </c>
      <c r="B39" s="4" t="s">
        <v>68</v>
      </c>
      <c r="C39" s="13">
        <v>16748</v>
      </c>
      <c r="D39" s="12">
        <v>17415</v>
      </c>
      <c r="E39" s="29">
        <v>18110</v>
      </c>
    </row>
    <row r="40" spans="1:5" ht="23.25" customHeight="1">
      <c r="A40" s="26" t="s">
        <v>69</v>
      </c>
      <c r="B40" s="7" t="s">
        <v>70</v>
      </c>
      <c r="C40" s="17">
        <f>C41+C42</f>
        <v>360</v>
      </c>
      <c r="D40" s="17">
        <f t="shared" ref="D40:E40" si="15">D41+D42</f>
        <v>360</v>
      </c>
      <c r="E40" s="30">
        <f t="shared" si="15"/>
        <v>360</v>
      </c>
    </row>
    <row r="41" spans="1:5" ht="18.75" customHeight="1">
      <c r="A41" s="28" t="s">
        <v>71</v>
      </c>
      <c r="B41" s="4" t="s">
        <v>72</v>
      </c>
      <c r="C41" s="13">
        <v>300</v>
      </c>
      <c r="D41" s="12">
        <v>300</v>
      </c>
      <c r="E41" s="29">
        <v>300</v>
      </c>
    </row>
    <row r="42" spans="1:5" ht="40.5" customHeight="1">
      <c r="A42" s="28" t="s">
        <v>73</v>
      </c>
      <c r="B42" s="4" t="s">
        <v>74</v>
      </c>
      <c r="C42" s="13">
        <v>60</v>
      </c>
      <c r="D42" s="12">
        <v>60</v>
      </c>
      <c r="E42" s="29">
        <v>60</v>
      </c>
    </row>
    <row r="43" spans="1:5" ht="35.25" customHeight="1">
      <c r="A43" s="26" t="s">
        <v>75</v>
      </c>
      <c r="B43" s="7" t="s">
        <v>76</v>
      </c>
      <c r="C43" s="17">
        <f>C44+C49+C51+C53</f>
        <v>263437.81299999997</v>
      </c>
      <c r="D43" s="17">
        <f t="shared" ref="D43:E43" si="16">D44+D49+D51+D53</f>
        <v>251696</v>
      </c>
      <c r="E43" s="30">
        <f t="shared" si="16"/>
        <v>250278</v>
      </c>
    </row>
    <row r="44" spans="1:5" ht="57.75" customHeight="1">
      <c r="A44" s="26" t="s">
        <v>77</v>
      </c>
      <c r="B44" s="7" t="s">
        <v>78</v>
      </c>
      <c r="C44" s="17">
        <f>SUM(C45:C48)</f>
        <v>200447.81299999999</v>
      </c>
      <c r="D44" s="17">
        <f t="shared" ref="D44:E44" si="17">SUM(D45:D48)</f>
        <v>205801</v>
      </c>
      <c r="E44" s="30">
        <f t="shared" si="17"/>
        <v>207128</v>
      </c>
    </row>
    <row r="45" spans="1:5" ht="39" customHeight="1">
      <c r="A45" s="28" t="s">
        <v>79</v>
      </c>
      <c r="B45" s="4" t="s">
        <v>80</v>
      </c>
      <c r="C45" s="13">
        <v>164637</v>
      </c>
      <c r="D45" s="12">
        <v>164637</v>
      </c>
      <c r="E45" s="29">
        <v>164637</v>
      </c>
    </row>
    <row r="46" spans="1:5" ht="47.25" customHeight="1">
      <c r="A46" s="28" t="s">
        <v>81</v>
      </c>
      <c r="B46" s="4" t="s">
        <v>82</v>
      </c>
      <c r="C46" s="13">
        <v>8000</v>
      </c>
      <c r="D46" s="12">
        <v>8000</v>
      </c>
      <c r="E46" s="29">
        <v>8000</v>
      </c>
    </row>
    <row r="47" spans="1:5" ht="51" customHeight="1">
      <c r="A47" s="28" t="s">
        <v>83</v>
      </c>
      <c r="B47" s="4" t="s">
        <v>84</v>
      </c>
      <c r="C47" s="13">
        <v>299.81299999999999</v>
      </c>
      <c r="D47" s="12">
        <v>4553</v>
      </c>
      <c r="E47" s="29">
        <v>4735</v>
      </c>
    </row>
    <row r="48" spans="1:5" ht="23.25" customHeight="1">
      <c r="A48" s="28" t="s">
        <v>85</v>
      </c>
      <c r="B48" s="4" t="s">
        <v>86</v>
      </c>
      <c r="C48" s="13">
        <v>27511</v>
      </c>
      <c r="D48" s="12">
        <v>28611</v>
      </c>
      <c r="E48" s="29">
        <v>29756</v>
      </c>
    </row>
    <row r="49" spans="1:5" ht="29.25" customHeight="1">
      <c r="A49" s="26" t="s">
        <v>87</v>
      </c>
      <c r="B49" s="7" t="s">
        <v>88</v>
      </c>
      <c r="C49" s="17">
        <f>C50</f>
        <v>20</v>
      </c>
      <c r="D49" s="17">
        <f t="shared" ref="D49:E49" si="18">D50</f>
        <v>20</v>
      </c>
      <c r="E49" s="30">
        <f t="shared" si="18"/>
        <v>20</v>
      </c>
    </row>
    <row r="50" spans="1:5" ht="28.5" customHeight="1">
      <c r="A50" s="28" t="s">
        <v>89</v>
      </c>
      <c r="B50" s="4" t="s">
        <v>90</v>
      </c>
      <c r="C50" s="13">
        <v>20</v>
      </c>
      <c r="D50" s="12">
        <v>20</v>
      </c>
      <c r="E50" s="29">
        <v>20</v>
      </c>
    </row>
    <row r="51" spans="1:5" ht="15.75" customHeight="1">
      <c r="A51" s="26" t="s">
        <v>91</v>
      </c>
      <c r="B51" s="7" t="s">
        <v>92</v>
      </c>
      <c r="C51" s="17">
        <f>C52</f>
        <v>50</v>
      </c>
      <c r="D51" s="17">
        <f t="shared" ref="D51:E51" si="19">D52</f>
        <v>50</v>
      </c>
      <c r="E51" s="30">
        <f t="shared" si="19"/>
        <v>50</v>
      </c>
    </row>
    <row r="52" spans="1:5" ht="24.75" customHeight="1">
      <c r="A52" s="28" t="s">
        <v>93</v>
      </c>
      <c r="B52" s="4" t="s">
        <v>94</v>
      </c>
      <c r="C52" s="13">
        <v>50</v>
      </c>
      <c r="D52" s="12">
        <v>50</v>
      </c>
      <c r="E52" s="29">
        <v>50</v>
      </c>
    </row>
    <row r="53" spans="1:5" ht="48.75" customHeight="1">
      <c r="A53" s="26" t="s">
        <v>95</v>
      </c>
      <c r="B53" s="7" t="s">
        <v>96</v>
      </c>
      <c r="C53" s="17">
        <f>C54</f>
        <v>62920</v>
      </c>
      <c r="D53" s="17">
        <f t="shared" ref="D53:E53" si="20">D54</f>
        <v>45825</v>
      </c>
      <c r="E53" s="30">
        <f t="shared" si="20"/>
        <v>43080</v>
      </c>
    </row>
    <row r="54" spans="1:5" ht="49.5" customHeight="1">
      <c r="A54" s="28" t="s">
        <v>97</v>
      </c>
      <c r="B54" s="4" t="s">
        <v>98</v>
      </c>
      <c r="C54" s="13">
        <v>62920</v>
      </c>
      <c r="D54" s="12">
        <v>45825</v>
      </c>
      <c r="E54" s="29">
        <v>43080</v>
      </c>
    </row>
    <row r="55" spans="1:5" ht="29.25" customHeight="1">
      <c r="A55" s="26" t="s">
        <v>99</v>
      </c>
      <c r="B55" s="7" t="s">
        <v>100</v>
      </c>
      <c r="C55" s="17">
        <f>C56</f>
        <v>3884</v>
      </c>
      <c r="D55" s="17">
        <f t="shared" ref="D55:E55" si="21">D56</f>
        <v>3884</v>
      </c>
      <c r="E55" s="30">
        <f t="shared" si="21"/>
        <v>3884</v>
      </c>
    </row>
    <row r="56" spans="1:5" ht="15" customHeight="1">
      <c r="A56" s="26" t="s">
        <v>101</v>
      </c>
      <c r="B56" s="7" t="s">
        <v>102</v>
      </c>
      <c r="C56" s="17">
        <f>SUM(C57:C59)</f>
        <v>3884</v>
      </c>
      <c r="D56" s="17">
        <f t="shared" ref="D56:E56" si="22">SUM(D57:D59)</f>
        <v>3884</v>
      </c>
      <c r="E56" s="30">
        <f t="shared" si="22"/>
        <v>3884</v>
      </c>
    </row>
    <row r="57" spans="1:5" ht="23.25" customHeight="1">
      <c r="A57" s="28" t="s">
        <v>103</v>
      </c>
      <c r="B57" s="4" t="s">
        <v>104</v>
      </c>
      <c r="C57" s="13">
        <v>1350</v>
      </c>
      <c r="D57" s="12">
        <v>1350</v>
      </c>
      <c r="E57" s="29">
        <v>1350</v>
      </c>
    </row>
    <row r="58" spans="1:5" ht="15" customHeight="1">
      <c r="A58" s="28" t="s">
        <v>105</v>
      </c>
      <c r="B58" s="4" t="s">
        <v>106</v>
      </c>
      <c r="C58" s="13">
        <v>1750</v>
      </c>
      <c r="D58" s="12">
        <v>1750</v>
      </c>
      <c r="E58" s="29">
        <v>1750</v>
      </c>
    </row>
    <row r="59" spans="1:5" ht="15" customHeight="1">
      <c r="A59" s="28" t="s">
        <v>107</v>
      </c>
      <c r="B59" s="4" t="s">
        <v>108</v>
      </c>
      <c r="C59" s="13">
        <v>784</v>
      </c>
      <c r="D59" s="12">
        <v>784</v>
      </c>
      <c r="E59" s="29">
        <v>784</v>
      </c>
    </row>
    <row r="60" spans="1:5" ht="33" customHeight="1">
      <c r="A60" s="26" t="s">
        <v>109</v>
      </c>
      <c r="B60" s="7" t="s">
        <v>110</v>
      </c>
      <c r="C60" s="17">
        <f>C61+C63</f>
        <v>13816.705</v>
      </c>
      <c r="D60" s="17">
        <f t="shared" ref="D60:E60" si="23">D61+D63</f>
        <v>12206</v>
      </c>
      <c r="E60" s="30">
        <f t="shared" si="23"/>
        <v>10919.82</v>
      </c>
    </row>
    <row r="61" spans="1:5" ht="15" customHeight="1">
      <c r="A61" s="26" t="s">
        <v>111</v>
      </c>
      <c r="B61" s="7" t="s">
        <v>112</v>
      </c>
      <c r="C61" s="17">
        <f>C62</f>
        <v>11936.603999999999</v>
      </c>
      <c r="D61" s="17">
        <f t="shared" ref="D61:E61" si="24">D62</f>
        <v>10516</v>
      </c>
      <c r="E61" s="30">
        <f t="shared" si="24"/>
        <v>9315.82</v>
      </c>
    </row>
    <row r="62" spans="1:5" ht="15" customHeight="1">
      <c r="A62" s="28" t="s">
        <v>113</v>
      </c>
      <c r="B62" s="4" t="s">
        <v>114</v>
      </c>
      <c r="C62" s="13">
        <v>11936.603999999999</v>
      </c>
      <c r="D62" s="12">
        <v>10516</v>
      </c>
      <c r="E62" s="29">
        <v>9315.82</v>
      </c>
    </row>
    <row r="63" spans="1:5" ht="15" customHeight="1">
      <c r="A63" s="26" t="s">
        <v>115</v>
      </c>
      <c r="B63" s="7" t="s">
        <v>116</v>
      </c>
      <c r="C63" s="17">
        <f>SUM(C64:C65)</f>
        <v>1880.1010000000001</v>
      </c>
      <c r="D63" s="17">
        <f t="shared" ref="D63:E63" si="25">SUM(D64:D65)</f>
        <v>1690</v>
      </c>
      <c r="E63" s="30">
        <f t="shared" si="25"/>
        <v>1604</v>
      </c>
    </row>
    <row r="64" spans="1:5" ht="23.25" customHeight="1">
      <c r="A64" s="28" t="s">
        <v>117</v>
      </c>
      <c r="B64" s="4" t="s">
        <v>118</v>
      </c>
      <c r="C64" s="13">
        <v>198</v>
      </c>
      <c r="D64" s="12">
        <v>198</v>
      </c>
      <c r="E64" s="29">
        <v>198</v>
      </c>
    </row>
    <row r="65" spans="1:5" ht="15" customHeight="1">
      <c r="A65" s="28" t="s">
        <v>119</v>
      </c>
      <c r="B65" s="4" t="s">
        <v>120</v>
      </c>
      <c r="C65" s="13">
        <v>1682.1010000000001</v>
      </c>
      <c r="D65" s="12">
        <v>1492</v>
      </c>
      <c r="E65" s="29">
        <v>1406</v>
      </c>
    </row>
    <row r="66" spans="1:5" ht="23.25" customHeight="1">
      <c r="A66" s="26" t="s">
        <v>121</v>
      </c>
      <c r="B66" s="7" t="s">
        <v>122</v>
      </c>
      <c r="C66" s="17">
        <f>C67+C69+C71+C73</f>
        <v>87380</v>
      </c>
      <c r="D66" s="17">
        <f t="shared" ref="D66:E66" si="26">D67+D69+D71+D73</f>
        <v>59321</v>
      </c>
      <c r="E66" s="30">
        <f t="shared" si="26"/>
        <v>60097</v>
      </c>
    </row>
    <row r="67" spans="1:5" ht="15" customHeight="1">
      <c r="A67" s="26" t="s">
        <v>123</v>
      </c>
      <c r="B67" s="7" t="s">
        <v>124</v>
      </c>
      <c r="C67" s="17">
        <f>C68</f>
        <v>3000</v>
      </c>
      <c r="D67" s="17">
        <f t="shared" ref="D67:E67" si="27">D68</f>
        <v>3000</v>
      </c>
      <c r="E67" s="30">
        <f t="shared" si="27"/>
        <v>3000</v>
      </c>
    </row>
    <row r="68" spans="1:5" ht="20.25" customHeight="1">
      <c r="A68" s="28" t="s">
        <v>125</v>
      </c>
      <c r="B68" s="4" t="s">
        <v>126</v>
      </c>
      <c r="C68" s="13">
        <v>3000</v>
      </c>
      <c r="D68" s="12">
        <v>3000</v>
      </c>
      <c r="E68" s="29">
        <v>3000</v>
      </c>
    </row>
    <row r="69" spans="1:5" ht="46.5" customHeight="1">
      <c r="A69" s="26" t="s">
        <v>127</v>
      </c>
      <c r="B69" s="7" t="s">
        <v>128</v>
      </c>
      <c r="C69" s="17">
        <f>C70</f>
        <v>73056</v>
      </c>
      <c r="D69" s="17">
        <f t="shared" ref="D69:E69" si="28">D70</f>
        <v>46323</v>
      </c>
      <c r="E69" s="30">
        <f t="shared" si="28"/>
        <v>46323</v>
      </c>
    </row>
    <row r="70" spans="1:5" ht="52.5" customHeight="1">
      <c r="A70" s="28" t="s">
        <v>129</v>
      </c>
      <c r="B70" s="4" t="s">
        <v>130</v>
      </c>
      <c r="C70" s="13">
        <v>73056</v>
      </c>
      <c r="D70" s="12">
        <v>46323</v>
      </c>
      <c r="E70" s="29">
        <v>46323</v>
      </c>
    </row>
    <row r="71" spans="1:5" ht="23.25" customHeight="1">
      <c r="A71" s="26" t="s">
        <v>131</v>
      </c>
      <c r="B71" s="7" t="s">
        <v>132</v>
      </c>
      <c r="C71" s="17">
        <f>C72</f>
        <v>10324</v>
      </c>
      <c r="D71" s="17">
        <f t="shared" ref="D71:E71" si="29">D72</f>
        <v>8998</v>
      </c>
      <c r="E71" s="30">
        <f t="shared" si="29"/>
        <v>9774</v>
      </c>
    </row>
    <row r="72" spans="1:5" ht="23.25" customHeight="1">
      <c r="A72" s="28" t="s">
        <v>133</v>
      </c>
      <c r="B72" s="4" t="s">
        <v>134</v>
      </c>
      <c r="C72" s="13">
        <v>10324</v>
      </c>
      <c r="D72" s="12">
        <v>8998</v>
      </c>
      <c r="E72" s="29">
        <v>9774</v>
      </c>
    </row>
    <row r="73" spans="1:5" ht="40.5" customHeight="1">
      <c r="A73" s="26" t="s">
        <v>135</v>
      </c>
      <c r="B73" s="7" t="s">
        <v>136</v>
      </c>
      <c r="C73" s="17">
        <f>C74</f>
        <v>1000</v>
      </c>
      <c r="D73" s="17">
        <f t="shared" ref="D73:E73" si="30">D74</f>
        <v>1000</v>
      </c>
      <c r="E73" s="30">
        <f t="shared" si="30"/>
        <v>1000</v>
      </c>
    </row>
    <row r="74" spans="1:5" ht="37.5" customHeight="1">
      <c r="A74" s="28" t="s">
        <v>137</v>
      </c>
      <c r="B74" s="4" t="s">
        <v>138</v>
      </c>
      <c r="C74" s="13">
        <v>1000</v>
      </c>
      <c r="D74" s="12">
        <v>1000</v>
      </c>
      <c r="E74" s="29">
        <v>1000</v>
      </c>
    </row>
    <row r="75" spans="1:5" ht="26.25" customHeight="1">
      <c r="A75" s="26" t="s">
        <v>139</v>
      </c>
      <c r="B75" s="7" t="s">
        <v>140</v>
      </c>
      <c r="C75" s="17">
        <f>C76</f>
        <v>13000</v>
      </c>
      <c r="D75" s="17">
        <f t="shared" ref="D75:E76" si="31">D76</f>
        <v>13000</v>
      </c>
      <c r="E75" s="30">
        <f t="shared" si="31"/>
        <v>12000</v>
      </c>
    </row>
    <row r="76" spans="1:5" ht="15" customHeight="1">
      <c r="A76" s="26" t="s">
        <v>141</v>
      </c>
      <c r="B76" s="7" t="s">
        <v>142</v>
      </c>
      <c r="C76" s="17">
        <f>C77</f>
        <v>13000</v>
      </c>
      <c r="D76" s="17">
        <f t="shared" si="31"/>
        <v>13000</v>
      </c>
      <c r="E76" s="30">
        <f t="shared" si="31"/>
        <v>12000</v>
      </c>
    </row>
    <row r="77" spans="1:5" ht="15" customHeight="1">
      <c r="A77" s="28" t="s">
        <v>143</v>
      </c>
      <c r="B77" s="4" t="s">
        <v>144</v>
      </c>
      <c r="C77" s="13">
        <v>13000</v>
      </c>
      <c r="D77" s="12">
        <v>13000</v>
      </c>
      <c r="E77" s="29">
        <v>12000</v>
      </c>
    </row>
    <row r="78" spans="1:5" ht="24.75" customHeight="1">
      <c r="A78" s="26" t="s">
        <v>145</v>
      </c>
      <c r="B78" s="7" t="s">
        <v>146</v>
      </c>
      <c r="C78" s="17">
        <f>C79</f>
        <v>3755435.6090000002</v>
      </c>
      <c r="D78" s="17">
        <f t="shared" ref="D78:E78" si="32">D79</f>
        <v>2962493.63</v>
      </c>
      <c r="E78" s="30">
        <f t="shared" si="32"/>
        <v>2666256.17</v>
      </c>
    </row>
    <row r="79" spans="1:5" ht="31.5" customHeight="1">
      <c r="A79" s="26" t="s">
        <v>147</v>
      </c>
      <c r="B79" s="7" t="s">
        <v>148</v>
      </c>
      <c r="C79" s="17">
        <f>C80+C82+C127+C149</f>
        <v>3755435.6090000002</v>
      </c>
      <c r="D79" s="17">
        <f>D80+D82+D127+D149</f>
        <v>2962493.63</v>
      </c>
      <c r="E79" s="30">
        <f>E80+E82+E127+E149</f>
        <v>2666256.17</v>
      </c>
    </row>
    <row r="80" spans="1:5" ht="19.5" customHeight="1">
      <c r="A80" s="26" t="s">
        <v>149</v>
      </c>
      <c r="B80" s="7" t="s">
        <v>150</v>
      </c>
      <c r="C80" s="17">
        <f>C81</f>
        <v>18862</v>
      </c>
      <c r="D80" s="17">
        <f t="shared" ref="D80:E80" si="33">D81</f>
        <v>1835</v>
      </c>
      <c r="E80" s="30">
        <f t="shared" si="33"/>
        <v>1535</v>
      </c>
    </row>
    <row r="81" spans="1:5" ht="15" customHeight="1">
      <c r="A81" s="28" t="s">
        <v>200</v>
      </c>
      <c r="B81" s="4" t="s">
        <v>201</v>
      </c>
      <c r="C81" s="13">
        <v>18862</v>
      </c>
      <c r="D81" s="12">
        <v>1835</v>
      </c>
      <c r="E81" s="29">
        <v>1535</v>
      </c>
    </row>
    <row r="82" spans="1:5" ht="24.75" customHeight="1">
      <c r="A82" s="26" t="s">
        <v>151</v>
      </c>
      <c r="B82" s="7" t="s">
        <v>152</v>
      </c>
      <c r="C82" s="17">
        <f>SUM(C83:C92)+C93</f>
        <v>1636424.6089999999</v>
      </c>
      <c r="D82" s="17">
        <f t="shared" ref="D82:E82" si="34">SUM(D83:D92)+D93</f>
        <v>859508.63</v>
      </c>
      <c r="E82" s="30">
        <f t="shared" si="34"/>
        <v>560481.16999999993</v>
      </c>
    </row>
    <row r="83" spans="1:5" s="39" customFormat="1" ht="27" customHeight="1">
      <c r="A83" s="34" t="s">
        <v>246</v>
      </c>
      <c r="B83" s="35" t="s">
        <v>247</v>
      </c>
      <c r="C83" s="36">
        <v>66500</v>
      </c>
      <c r="D83" s="37">
        <v>142500</v>
      </c>
      <c r="E83" s="38">
        <v>0</v>
      </c>
    </row>
    <row r="84" spans="1:5" s="39" customFormat="1" ht="23.25" customHeight="1">
      <c r="A84" s="34" t="s">
        <v>209</v>
      </c>
      <c r="B84" s="35" t="s">
        <v>207</v>
      </c>
      <c r="C84" s="36">
        <v>2600</v>
      </c>
      <c r="D84" s="37">
        <v>0</v>
      </c>
      <c r="E84" s="38">
        <v>0</v>
      </c>
    </row>
    <row r="85" spans="1:5" s="39" customFormat="1" ht="50.25" customHeight="1">
      <c r="A85" s="34" t="s">
        <v>239</v>
      </c>
      <c r="B85" s="40" t="s">
        <v>238</v>
      </c>
      <c r="C85" s="36">
        <v>0</v>
      </c>
      <c r="D85" s="41">
        <v>0</v>
      </c>
      <c r="E85" s="38">
        <v>2252</v>
      </c>
    </row>
    <row r="86" spans="1:5" s="39" customFormat="1" ht="15" customHeight="1">
      <c r="A86" s="34" t="s">
        <v>208</v>
      </c>
      <c r="B86" s="35" t="s">
        <v>210</v>
      </c>
      <c r="C86" s="36">
        <v>0</v>
      </c>
      <c r="D86" s="37">
        <v>0</v>
      </c>
      <c r="E86" s="38">
        <v>73541.865999999995</v>
      </c>
    </row>
    <row r="87" spans="1:5" s="39" customFormat="1" ht="24.75" customHeight="1">
      <c r="A87" s="34" t="s">
        <v>211</v>
      </c>
      <c r="B87" s="35" t="s">
        <v>215</v>
      </c>
      <c r="C87" s="36">
        <v>0</v>
      </c>
      <c r="D87" s="37">
        <v>13527.3</v>
      </c>
      <c r="E87" s="38">
        <v>6663.46</v>
      </c>
    </row>
    <row r="88" spans="1:5" s="39" customFormat="1" ht="23.25" customHeight="1">
      <c r="A88" s="34" t="s">
        <v>234</v>
      </c>
      <c r="B88" s="35" t="s">
        <v>237</v>
      </c>
      <c r="C88" s="36">
        <v>0</v>
      </c>
      <c r="D88" s="37">
        <v>55650</v>
      </c>
      <c r="E88" s="38">
        <v>0</v>
      </c>
    </row>
    <row r="89" spans="1:5" s="39" customFormat="1" ht="23.25" customHeight="1">
      <c r="A89" s="34" t="s">
        <v>235</v>
      </c>
      <c r="B89" s="35" t="s">
        <v>236</v>
      </c>
      <c r="C89" s="36">
        <v>2038.1</v>
      </c>
      <c r="D89" s="37">
        <v>0</v>
      </c>
      <c r="E89" s="38">
        <v>0</v>
      </c>
    </row>
    <row r="90" spans="1:5" s="39" customFormat="1" ht="27" customHeight="1">
      <c r="A90" s="34" t="s">
        <v>213</v>
      </c>
      <c r="B90" s="35" t="s">
        <v>212</v>
      </c>
      <c r="C90" s="36">
        <v>196066.85</v>
      </c>
      <c r="D90" s="37">
        <v>0</v>
      </c>
      <c r="E90" s="38">
        <v>0</v>
      </c>
    </row>
    <row r="91" spans="1:5" s="39" customFormat="1" ht="27" customHeight="1">
      <c r="A91" s="34" t="s">
        <v>214</v>
      </c>
      <c r="B91" s="35" t="s">
        <v>216</v>
      </c>
      <c r="C91" s="36">
        <v>108427.74</v>
      </c>
      <c r="D91" s="37">
        <v>139382.82999999999</v>
      </c>
      <c r="E91" s="38">
        <v>0</v>
      </c>
    </row>
    <row r="92" spans="1:5" s="39" customFormat="1" ht="29.25" customHeight="1">
      <c r="A92" s="34" t="s">
        <v>248</v>
      </c>
      <c r="B92" s="35" t="s">
        <v>249</v>
      </c>
      <c r="C92" s="36">
        <v>45000</v>
      </c>
      <c r="D92" s="37">
        <v>0</v>
      </c>
      <c r="E92" s="38">
        <v>0</v>
      </c>
    </row>
    <row r="93" spans="1:5" ht="21" customHeight="1">
      <c r="A93" s="26" t="s">
        <v>153</v>
      </c>
      <c r="B93" s="7" t="s">
        <v>154</v>
      </c>
      <c r="C93" s="17">
        <f>SUM(C94:C126)</f>
        <v>1215791.919</v>
      </c>
      <c r="D93" s="17">
        <f t="shared" ref="D93:E93" si="35">SUM(D94:D126)</f>
        <v>508448.5</v>
      </c>
      <c r="E93" s="30">
        <f t="shared" si="35"/>
        <v>478023.84399999998</v>
      </c>
    </row>
    <row r="94" spans="1:5" s="39" customFormat="1" ht="35.25" customHeight="1">
      <c r="A94" s="34" t="s">
        <v>205</v>
      </c>
      <c r="B94" s="35" t="s">
        <v>186</v>
      </c>
      <c r="C94" s="36">
        <v>18819.990000000002</v>
      </c>
      <c r="D94" s="37">
        <v>93175.8</v>
      </c>
      <c r="E94" s="38">
        <v>75675.8</v>
      </c>
    </row>
    <row r="95" spans="1:5" s="39" customFormat="1" ht="30" customHeight="1">
      <c r="A95" s="34" t="s">
        <v>205</v>
      </c>
      <c r="B95" s="35" t="s">
        <v>163</v>
      </c>
      <c r="C95" s="36">
        <v>10440</v>
      </c>
      <c r="D95" s="37">
        <v>0</v>
      </c>
      <c r="E95" s="38">
        <v>0</v>
      </c>
    </row>
    <row r="96" spans="1:5" s="39" customFormat="1" ht="36.75" customHeight="1">
      <c r="A96" s="34" t="s">
        <v>205</v>
      </c>
      <c r="B96" s="35" t="s">
        <v>185</v>
      </c>
      <c r="C96" s="36">
        <v>1104.26</v>
      </c>
      <c r="D96" s="37">
        <v>1570</v>
      </c>
      <c r="E96" s="38">
        <v>0</v>
      </c>
    </row>
    <row r="97" spans="1:5" s="39" customFormat="1" ht="35.25" customHeight="1">
      <c r="A97" s="34" t="s">
        <v>205</v>
      </c>
      <c r="B97" s="35" t="s">
        <v>187</v>
      </c>
      <c r="C97" s="36">
        <v>0</v>
      </c>
      <c r="D97" s="37">
        <v>7314</v>
      </c>
      <c r="E97" s="38">
        <v>0</v>
      </c>
    </row>
    <row r="98" spans="1:5" s="39" customFormat="1" ht="27.75" customHeight="1">
      <c r="A98" s="34" t="s">
        <v>205</v>
      </c>
      <c r="B98" s="35" t="s">
        <v>164</v>
      </c>
      <c r="C98" s="36">
        <v>9588</v>
      </c>
      <c r="D98" s="37">
        <v>0</v>
      </c>
      <c r="E98" s="38">
        <v>0</v>
      </c>
    </row>
    <row r="99" spans="1:5" s="39" customFormat="1" ht="27" customHeight="1">
      <c r="A99" s="34" t="s">
        <v>205</v>
      </c>
      <c r="B99" s="35" t="s">
        <v>165</v>
      </c>
      <c r="C99" s="36">
        <v>218</v>
      </c>
      <c r="D99" s="37">
        <v>218</v>
      </c>
      <c r="E99" s="38">
        <v>218</v>
      </c>
    </row>
    <row r="100" spans="1:5" s="39" customFormat="1" ht="26.25" customHeight="1">
      <c r="A100" s="34" t="s">
        <v>205</v>
      </c>
      <c r="B100" s="35" t="s">
        <v>166</v>
      </c>
      <c r="C100" s="36">
        <v>0</v>
      </c>
      <c r="D100" s="37">
        <v>7393.5</v>
      </c>
      <c r="E100" s="38">
        <v>0</v>
      </c>
    </row>
    <row r="101" spans="1:5" s="39" customFormat="1" ht="50.25" customHeight="1">
      <c r="A101" s="34" t="s">
        <v>205</v>
      </c>
      <c r="B101" s="35" t="s">
        <v>167</v>
      </c>
      <c r="C101" s="36">
        <v>24472</v>
      </c>
      <c r="D101" s="37">
        <v>0</v>
      </c>
      <c r="E101" s="38">
        <v>0</v>
      </c>
    </row>
    <row r="102" spans="1:5" s="39" customFormat="1" ht="48.75" customHeight="1">
      <c r="A102" s="34" t="s">
        <v>205</v>
      </c>
      <c r="B102" s="35" t="s">
        <v>168</v>
      </c>
      <c r="C102" s="36">
        <v>49814</v>
      </c>
      <c r="D102" s="37">
        <v>0</v>
      </c>
      <c r="E102" s="38">
        <v>0</v>
      </c>
    </row>
    <row r="103" spans="1:5" s="39" customFormat="1" ht="25.5" customHeight="1">
      <c r="A103" s="34" t="s">
        <v>205</v>
      </c>
      <c r="B103" s="35" t="s">
        <v>169</v>
      </c>
      <c r="C103" s="36">
        <v>131433</v>
      </c>
      <c r="D103" s="37">
        <v>104358</v>
      </c>
      <c r="E103" s="38">
        <v>106471</v>
      </c>
    </row>
    <row r="104" spans="1:5" s="39" customFormat="1" ht="24" customHeight="1">
      <c r="A104" s="34" t="s">
        <v>205</v>
      </c>
      <c r="B104" s="35" t="s">
        <v>170</v>
      </c>
      <c r="C104" s="36">
        <v>2347</v>
      </c>
      <c r="D104" s="37">
        <v>0</v>
      </c>
      <c r="E104" s="38">
        <v>0</v>
      </c>
    </row>
    <row r="105" spans="1:5" s="39" customFormat="1" ht="61.5" customHeight="1">
      <c r="A105" s="34" t="s">
        <v>205</v>
      </c>
      <c r="B105" s="35" t="s">
        <v>188</v>
      </c>
      <c r="C105" s="36">
        <v>1538</v>
      </c>
      <c r="D105" s="37">
        <v>0</v>
      </c>
      <c r="E105" s="38">
        <v>0</v>
      </c>
    </row>
    <row r="106" spans="1:5" s="39" customFormat="1" ht="57" customHeight="1">
      <c r="A106" s="34" t="s">
        <v>205</v>
      </c>
      <c r="B106" s="40" t="s">
        <v>189</v>
      </c>
      <c r="C106" s="36">
        <v>1013</v>
      </c>
      <c r="D106" s="41">
        <v>0</v>
      </c>
      <c r="E106" s="38">
        <v>0</v>
      </c>
    </row>
    <row r="107" spans="1:5" s="39" customFormat="1" ht="17.25" customHeight="1">
      <c r="A107" s="34" t="s">
        <v>205</v>
      </c>
      <c r="B107" s="40" t="s">
        <v>171</v>
      </c>
      <c r="C107" s="36">
        <v>12359.56</v>
      </c>
      <c r="D107" s="41">
        <v>1087.56</v>
      </c>
      <c r="E107" s="38">
        <v>0</v>
      </c>
    </row>
    <row r="108" spans="1:5" s="39" customFormat="1" ht="27.75" customHeight="1">
      <c r="A108" s="34" t="s">
        <v>205</v>
      </c>
      <c r="B108" s="40" t="s">
        <v>172</v>
      </c>
      <c r="C108" s="36">
        <v>0</v>
      </c>
      <c r="D108" s="41">
        <v>20991.64</v>
      </c>
      <c r="E108" s="38">
        <v>0</v>
      </c>
    </row>
    <row r="109" spans="1:5" s="39" customFormat="1" ht="34.5" customHeight="1">
      <c r="A109" s="34" t="s">
        <v>205</v>
      </c>
      <c r="B109" s="40" t="s">
        <v>173</v>
      </c>
      <c r="C109" s="36">
        <v>63675.16</v>
      </c>
      <c r="D109" s="41">
        <v>0</v>
      </c>
      <c r="E109" s="38">
        <v>0</v>
      </c>
    </row>
    <row r="110" spans="1:5" s="39" customFormat="1" ht="28.5" customHeight="1">
      <c r="A110" s="34" t="s">
        <v>205</v>
      </c>
      <c r="B110" s="40" t="s">
        <v>190</v>
      </c>
      <c r="C110" s="36">
        <v>14340</v>
      </c>
      <c r="D110" s="41">
        <v>240946</v>
      </c>
      <c r="E110" s="38">
        <v>235776</v>
      </c>
    </row>
    <row r="111" spans="1:5" s="39" customFormat="1" ht="27.75" customHeight="1">
      <c r="A111" s="34" t="s">
        <v>205</v>
      </c>
      <c r="B111" s="40" t="s">
        <v>202</v>
      </c>
      <c r="C111" s="36">
        <v>452106.97</v>
      </c>
      <c r="D111" s="41">
        <v>0</v>
      </c>
      <c r="E111" s="38">
        <v>0</v>
      </c>
    </row>
    <row r="112" spans="1:5" s="39" customFormat="1" ht="24" customHeight="1">
      <c r="A112" s="34" t="s">
        <v>205</v>
      </c>
      <c r="B112" s="40" t="s">
        <v>203</v>
      </c>
      <c r="C112" s="36">
        <v>243691.7</v>
      </c>
      <c r="D112" s="41">
        <v>0</v>
      </c>
      <c r="E112" s="38">
        <v>0</v>
      </c>
    </row>
    <row r="113" spans="1:5" s="39" customFormat="1" ht="29.25" customHeight="1">
      <c r="A113" s="34" t="s">
        <v>205</v>
      </c>
      <c r="B113" s="40" t="s">
        <v>174</v>
      </c>
      <c r="C113" s="36">
        <v>26532</v>
      </c>
      <c r="D113" s="41">
        <v>0</v>
      </c>
      <c r="E113" s="38">
        <v>0</v>
      </c>
    </row>
    <row r="114" spans="1:5" s="39" customFormat="1" ht="29.25" customHeight="1">
      <c r="A114" s="34" t="s">
        <v>205</v>
      </c>
      <c r="B114" s="40" t="s">
        <v>191</v>
      </c>
      <c r="C114" s="36">
        <v>43002</v>
      </c>
      <c r="D114" s="41">
        <v>0</v>
      </c>
      <c r="E114" s="38">
        <v>0</v>
      </c>
    </row>
    <row r="115" spans="1:5" s="39" customFormat="1" ht="37.5" customHeight="1">
      <c r="A115" s="34" t="s">
        <v>205</v>
      </c>
      <c r="B115" s="40" t="s">
        <v>192</v>
      </c>
      <c r="C115" s="36">
        <v>1373</v>
      </c>
      <c r="D115" s="41">
        <v>1373</v>
      </c>
      <c r="E115" s="38">
        <v>1373</v>
      </c>
    </row>
    <row r="116" spans="1:5" s="39" customFormat="1" ht="35.25" customHeight="1">
      <c r="A116" s="34" t="s">
        <v>205</v>
      </c>
      <c r="B116" s="40" t="s">
        <v>193</v>
      </c>
      <c r="C116" s="36">
        <v>0</v>
      </c>
      <c r="D116" s="41">
        <v>1680</v>
      </c>
      <c r="E116" s="38">
        <v>0</v>
      </c>
    </row>
    <row r="117" spans="1:5" s="39" customFormat="1" ht="39.75" customHeight="1">
      <c r="A117" s="34" t="s">
        <v>205</v>
      </c>
      <c r="B117" s="40" t="s">
        <v>175</v>
      </c>
      <c r="C117" s="36">
        <v>627</v>
      </c>
      <c r="D117" s="41">
        <v>652</v>
      </c>
      <c r="E117" s="38">
        <v>678</v>
      </c>
    </row>
    <row r="118" spans="1:5" s="39" customFormat="1" ht="26.25" customHeight="1">
      <c r="A118" s="34" t="s">
        <v>205</v>
      </c>
      <c r="B118" s="40" t="s">
        <v>176</v>
      </c>
      <c r="C118" s="36">
        <v>6942</v>
      </c>
      <c r="D118" s="41">
        <v>6942</v>
      </c>
      <c r="E118" s="38">
        <v>6942</v>
      </c>
    </row>
    <row r="119" spans="1:5" s="39" customFormat="1" ht="51" customHeight="1">
      <c r="A119" s="34" t="s">
        <v>205</v>
      </c>
      <c r="B119" s="40" t="s">
        <v>194</v>
      </c>
      <c r="C119" s="36">
        <v>813</v>
      </c>
      <c r="D119" s="41">
        <v>843</v>
      </c>
      <c r="E119" s="38">
        <v>2625</v>
      </c>
    </row>
    <row r="120" spans="1:5" s="39" customFormat="1" ht="48.75" customHeight="1">
      <c r="A120" s="34" t="s">
        <v>205</v>
      </c>
      <c r="B120" s="40" t="s">
        <v>177</v>
      </c>
      <c r="C120" s="36">
        <v>407</v>
      </c>
      <c r="D120" s="41">
        <v>408</v>
      </c>
      <c r="E120" s="38">
        <v>415</v>
      </c>
    </row>
    <row r="121" spans="1:5" s="39" customFormat="1" ht="30.75" customHeight="1">
      <c r="A121" s="34" t="s">
        <v>205</v>
      </c>
      <c r="B121" s="35" t="s">
        <v>178</v>
      </c>
      <c r="C121" s="36">
        <v>2512</v>
      </c>
      <c r="D121" s="37">
        <v>4313</v>
      </c>
      <c r="E121" s="38">
        <v>8306</v>
      </c>
    </row>
    <row r="122" spans="1:5" s="39" customFormat="1" ht="36.75" customHeight="1">
      <c r="A122" s="34" t="s">
        <v>205</v>
      </c>
      <c r="B122" s="35" t="s">
        <v>179</v>
      </c>
      <c r="C122" s="36">
        <v>0</v>
      </c>
      <c r="D122" s="37">
        <v>15183</v>
      </c>
      <c r="E122" s="38">
        <v>36408</v>
      </c>
    </row>
    <row r="123" spans="1:5" s="39" customFormat="1" ht="28.5" customHeight="1">
      <c r="A123" s="34" t="s">
        <v>205</v>
      </c>
      <c r="B123" s="35" t="s">
        <v>231</v>
      </c>
      <c r="C123" s="36">
        <v>5542.9290000000001</v>
      </c>
      <c r="D123" s="37">
        <v>0</v>
      </c>
      <c r="E123" s="38">
        <v>3136.0439999999999</v>
      </c>
    </row>
    <row r="124" spans="1:5" s="39" customFormat="1" ht="28.5" customHeight="1">
      <c r="A124" s="34" t="s">
        <v>205</v>
      </c>
      <c r="B124" s="35" t="s">
        <v>251</v>
      </c>
      <c r="C124" s="36">
        <v>61775.35</v>
      </c>
      <c r="D124" s="41">
        <v>0</v>
      </c>
      <c r="E124" s="38">
        <v>0</v>
      </c>
    </row>
    <row r="125" spans="1:5" s="39" customFormat="1" ht="28.5" customHeight="1">
      <c r="A125" s="34" t="s">
        <v>205</v>
      </c>
      <c r="B125" s="35" t="s">
        <v>252</v>
      </c>
      <c r="C125" s="36">
        <v>10000</v>
      </c>
      <c r="D125" s="41">
        <v>0</v>
      </c>
      <c r="E125" s="38">
        <v>0</v>
      </c>
    </row>
    <row r="126" spans="1:5" s="39" customFormat="1" ht="28.5" customHeight="1">
      <c r="A126" s="34" t="s">
        <v>205</v>
      </c>
      <c r="B126" s="35" t="s">
        <v>253</v>
      </c>
      <c r="C126" s="36">
        <v>19305</v>
      </c>
      <c r="D126" s="41">
        <v>0</v>
      </c>
      <c r="E126" s="38">
        <v>0</v>
      </c>
    </row>
    <row r="127" spans="1:5" ht="23.25" customHeight="1">
      <c r="A127" s="26" t="s">
        <v>155</v>
      </c>
      <c r="B127" s="7" t="s">
        <v>156</v>
      </c>
      <c r="C127" s="17">
        <f>SUM(C128:C139)+C140</f>
        <v>2100149</v>
      </c>
      <c r="D127" s="17">
        <f>SUM(D128:D139)+D140</f>
        <v>2101150</v>
      </c>
      <c r="E127" s="30">
        <f>SUM(E128:E139)+E140</f>
        <v>2103240</v>
      </c>
    </row>
    <row r="128" spans="1:5" ht="25.5" customHeight="1">
      <c r="A128" s="28" t="s">
        <v>217</v>
      </c>
      <c r="B128" s="4" t="s">
        <v>218</v>
      </c>
      <c r="C128" s="13">
        <v>65292</v>
      </c>
      <c r="D128" s="12">
        <v>69662</v>
      </c>
      <c r="E128" s="29">
        <v>72320</v>
      </c>
    </row>
    <row r="129" spans="1:5" ht="36">
      <c r="A129" s="28" t="s">
        <v>219</v>
      </c>
      <c r="B129" s="4" t="s">
        <v>240</v>
      </c>
      <c r="C129" s="13">
        <v>969</v>
      </c>
      <c r="D129" s="12">
        <v>970</v>
      </c>
      <c r="E129" s="29">
        <v>976</v>
      </c>
    </row>
    <row r="130" spans="1:5" ht="36">
      <c r="A130" s="28" t="s">
        <v>219</v>
      </c>
      <c r="B130" s="4" t="s">
        <v>241</v>
      </c>
      <c r="C130" s="13">
        <v>6491</v>
      </c>
      <c r="D130" s="12">
        <v>6491</v>
      </c>
      <c r="E130" s="29">
        <v>6491</v>
      </c>
    </row>
    <row r="131" spans="1:5" ht="23.25" customHeight="1">
      <c r="A131" s="28" t="s">
        <v>219</v>
      </c>
      <c r="B131" s="4" t="s">
        <v>242</v>
      </c>
      <c r="C131" s="13">
        <v>1422</v>
      </c>
      <c r="D131" s="12">
        <v>1422</v>
      </c>
      <c r="E131" s="29">
        <v>1422</v>
      </c>
    </row>
    <row r="132" spans="1:5" ht="23.25" customHeight="1">
      <c r="A132" s="28" t="s">
        <v>219</v>
      </c>
      <c r="B132" s="4" t="s">
        <v>243</v>
      </c>
      <c r="C132" s="13">
        <v>632</v>
      </c>
      <c r="D132" s="12">
        <v>632</v>
      </c>
      <c r="E132" s="29">
        <v>632</v>
      </c>
    </row>
    <row r="133" spans="1:5" ht="36">
      <c r="A133" s="28" t="s">
        <v>219</v>
      </c>
      <c r="B133" s="4" t="s">
        <v>244</v>
      </c>
      <c r="C133" s="13">
        <v>85</v>
      </c>
      <c r="D133" s="12">
        <v>85</v>
      </c>
      <c r="E133" s="29">
        <v>85</v>
      </c>
    </row>
    <row r="134" spans="1:5" ht="60">
      <c r="A134" s="28" t="s">
        <v>219</v>
      </c>
      <c r="B134" s="4" t="s">
        <v>245</v>
      </c>
      <c r="C134" s="13">
        <v>67002</v>
      </c>
      <c r="D134" s="12">
        <v>67002</v>
      </c>
      <c r="E134" s="29">
        <v>67002</v>
      </c>
    </row>
    <row r="135" spans="1:5" ht="38.25" customHeight="1">
      <c r="A135" s="28" t="s">
        <v>220</v>
      </c>
      <c r="B135" s="4" t="s">
        <v>224</v>
      </c>
      <c r="C135" s="13">
        <v>55767</v>
      </c>
      <c r="D135" s="12">
        <v>55767</v>
      </c>
      <c r="E135" s="29">
        <v>55767</v>
      </c>
    </row>
    <row r="136" spans="1:5" ht="39.75" customHeight="1">
      <c r="A136" s="28" t="s">
        <v>221</v>
      </c>
      <c r="B136" s="4" t="s">
        <v>225</v>
      </c>
      <c r="C136" s="13">
        <v>11468</v>
      </c>
      <c r="D136" s="12">
        <v>13761</v>
      </c>
      <c r="E136" s="29">
        <v>11468</v>
      </c>
    </row>
    <row r="137" spans="1:5" ht="23.25" customHeight="1">
      <c r="A137" s="28" t="s">
        <v>222</v>
      </c>
      <c r="B137" s="4" t="s">
        <v>226</v>
      </c>
      <c r="C137" s="13">
        <v>9908</v>
      </c>
      <c r="D137" s="12">
        <v>10041</v>
      </c>
      <c r="E137" s="29">
        <v>10532</v>
      </c>
    </row>
    <row r="138" spans="1:5" ht="34.5" customHeight="1">
      <c r="A138" s="28" t="s">
        <v>223</v>
      </c>
      <c r="B138" s="4" t="s">
        <v>227</v>
      </c>
      <c r="C138" s="13">
        <v>3</v>
      </c>
      <c r="D138" s="12">
        <v>4</v>
      </c>
      <c r="E138" s="29">
        <v>1232</v>
      </c>
    </row>
    <row r="139" spans="1:5" ht="28.5" customHeight="1">
      <c r="A139" s="28" t="s">
        <v>233</v>
      </c>
      <c r="B139" s="4" t="s">
        <v>232</v>
      </c>
      <c r="C139" s="13">
        <v>1720</v>
      </c>
      <c r="D139" s="12">
        <v>0</v>
      </c>
      <c r="E139" s="29">
        <v>0</v>
      </c>
    </row>
    <row r="140" spans="1:5" ht="22.5" customHeight="1">
      <c r="A140" s="26" t="s">
        <v>157</v>
      </c>
      <c r="B140" s="7" t="s">
        <v>158</v>
      </c>
      <c r="C140" s="17">
        <f>SUM(C141:C148)</f>
        <v>1879390</v>
      </c>
      <c r="D140" s="17">
        <f t="shared" ref="D140:E140" si="36">SUM(D141:D148)</f>
        <v>1875313</v>
      </c>
      <c r="E140" s="30">
        <f t="shared" si="36"/>
        <v>1875313</v>
      </c>
    </row>
    <row r="141" spans="1:5" ht="99" customHeight="1">
      <c r="A141" s="28" t="s">
        <v>206</v>
      </c>
      <c r="B141" s="4" t="s">
        <v>204</v>
      </c>
      <c r="C141" s="13">
        <v>238</v>
      </c>
      <c r="D141" s="12">
        <v>238</v>
      </c>
      <c r="E141" s="29">
        <v>238</v>
      </c>
    </row>
    <row r="142" spans="1:5" ht="86.25" customHeight="1">
      <c r="A142" s="28" t="s">
        <v>206</v>
      </c>
      <c r="B142" s="4" t="s">
        <v>195</v>
      </c>
      <c r="C142" s="13">
        <v>474</v>
      </c>
      <c r="D142" s="12">
        <v>474</v>
      </c>
      <c r="E142" s="29">
        <v>474</v>
      </c>
    </row>
    <row r="143" spans="1:5" ht="41.25" customHeight="1">
      <c r="A143" s="28" t="s">
        <v>206</v>
      </c>
      <c r="B143" s="4" t="s">
        <v>196</v>
      </c>
      <c r="C143" s="13">
        <v>1959</v>
      </c>
      <c r="D143" s="12">
        <v>1959</v>
      </c>
      <c r="E143" s="29">
        <v>1959</v>
      </c>
    </row>
    <row r="144" spans="1:5" ht="24.75" customHeight="1">
      <c r="A144" s="28" t="s">
        <v>206</v>
      </c>
      <c r="B144" s="4" t="s">
        <v>180</v>
      </c>
      <c r="C144" s="13">
        <v>4077</v>
      </c>
      <c r="D144" s="12">
        <v>0</v>
      </c>
      <c r="E144" s="29">
        <v>0</v>
      </c>
    </row>
    <row r="145" spans="1:5" ht="89.25" customHeight="1">
      <c r="A145" s="28" t="s">
        <v>206</v>
      </c>
      <c r="B145" s="4" t="s">
        <v>181</v>
      </c>
      <c r="C145" s="13">
        <v>10456</v>
      </c>
      <c r="D145" s="12">
        <v>10456</v>
      </c>
      <c r="E145" s="29">
        <v>10456</v>
      </c>
    </row>
    <row r="146" spans="1:5" ht="85.5" customHeight="1">
      <c r="A146" s="28" t="s">
        <v>206</v>
      </c>
      <c r="B146" s="4" t="s">
        <v>182</v>
      </c>
      <c r="C146" s="13">
        <v>1168610</v>
      </c>
      <c r="D146" s="12">
        <v>1168610</v>
      </c>
      <c r="E146" s="29">
        <v>1168610</v>
      </c>
    </row>
    <row r="147" spans="1:5" ht="63" customHeight="1">
      <c r="A147" s="28" t="s">
        <v>206</v>
      </c>
      <c r="B147" s="4" t="s">
        <v>183</v>
      </c>
      <c r="C147" s="13">
        <v>1854</v>
      </c>
      <c r="D147" s="12">
        <v>1854</v>
      </c>
      <c r="E147" s="29">
        <v>1854</v>
      </c>
    </row>
    <row r="148" spans="1:5" ht="59.25" customHeight="1">
      <c r="A148" s="28" t="s">
        <v>206</v>
      </c>
      <c r="B148" s="4" t="s">
        <v>184</v>
      </c>
      <c r="C148" s="13">
        <v>691722</v>
      </c>
      <c r="D148" s="12">
        <v>691722</v>
      </c>
      <c r="E148" s="29">
        <v>691722</v>
      </c>
    </row>
    <row r="149" spans="1:5" ht="24.75" customHeight="1">
      <c r="A149" s="26" t="s">
        <v>159</v>
      </c>
      <c r="B149" s="7" t="s">
        <v>160</v>
      </c>
      <c r="C149" s="17">
        <f>C150</f>
        <v>0</v>
      </c>
      <c r="D149" s="17">
        <f t="shared" ref="D149:E149" si="37">D150</f>
        <v>0</v>
      </c>
      <c r="E149" s="30">
        <f t="shared" si="37"/>
        <v>1000</v>
      </c>
    </row>
    <row r="150" spans="1:5" ht="22.5" customHeight="1" thickBot="1">
      <c r="A150" s="28" t="s">
        <v>229</v>
      </c>
      <c r="B150" s="4" t="s">
        <v>230</v>
      </c>
      <c r="C150" s="20">
        <v>0</v>
      </c>
      <c r="D150" s="12">
        <v>0</v>
      </c>
      <c r="E150" s="29">
        <v>1000</v>
      </c>
    </row>
    <row r="151" spans="1:5" ht="15" customHeight="1" thickBot="1">
      <c r="A151" s="48" t="s">
        <v>161</v>
      </c>
      <c r="B151" s="49"/>
      <c r="C151" s="32">
        <f>C7+C78</f>
        <v>6533784.1600000001</v>
      </c>
      <c r="D151" s="32">
        <f t="shared" ref="D151:E151" si="38">D7+D78</f>
        <v>5611583.6299999999</v>
      </c>
      <c r="E151" s="33">
        <f t="shared" si="38"/>
        <v>5626673.7299999995</v>
      </c>
    </row>
    <row r="152" spans="1:5">
      <c r="A152" s="1"/>
      <c r="B152" s="1"/>
      <c r="C152" s="6"/>
      <c r="D152" s="6"/>
      <c r="E152" s="6"/>
    </row>
    <row r="153" spans="1:5">
      <c r="A153" s="3" t="s">
        <v>197</v>
      </c>
    </row>
    <row r="154" spans="1:5" ht="15" customHeight="1">
      <c r="A154" s="47" t="s">
        <v>198</v>
      </c>
      <c r="B154" s="47"/>
      <c r="C154" s="5" t="s">
        <v>199</v>
      </c>
    </row>
  </sheetData>
  <mergeCells count="9">
    <mergeCell ref="D4:E4"/>
    <mergeCell ref="A2:E2"/>
    <mergeCell ref="A3:E3"/>
    <mergeCell ref="D1:E1"/>
    <mergeCell ref="A154:B154"/>
    <mergeCell ref="A151:B151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6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 1</vt:lpstr>
      <vt:lpstr>'Результат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2020-02-12T08:45:36Z</cp:lastPrinted>
  <dcterms:created xsi:type="dcterms:W3CDTF">2019-11-01T08:25:04Z</dcterms:created>
  <dcterms:modified xsi:type="dcterms:W3CDTF">2020-04-06T15:01:18Z</dcterms:modified>
</cp:coreProperties>
</file>