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8 от 17.12.2020\25-8-РСД Бюджет 2021-2023\"/>
    </mc:Choice>
  </mc:AlternateContent>
  <bookViews>
    <workbookView xWindow="150" yWindow="570" windowWidth="28455" windowHeight="11955"/>
  </bookViews>
  <sheets>
    <sheet name="07.12.2020" sheetId="1" r:id="rId1"/>
  </sheets>
  <definedNames>
    <definedName name="_xlnm.Print_Titles" localSheetId="0">'07.12.2020'!$4:$6</definedName>
  </definedNames>
  <calcPr calcId="152511"/>
</workbook>
</file>

<file path=xl/calcChain.xml><?xml version="1.0" encoding="utf-8"?>
<calcChain xmlns="http://schemas.openxmlformats.org/spreadsheetml/2006/main">
  <c r="E144" i="1" l="1"/>
  <c r="D144" i="1"/>
  <c r="C144" i="1"/>
  <c r="E96" i="1"/>
  <c r="E89" i="1" s="1"/>
  <c r="D96" i="1"/>
  <c r="C96" i="1"/>
  <c r="D9" i="1" l="1"/>
  <c r="D14" i="1" s="1"/>
  <c r="E80" i="1" l="1"/>
  <c r="D80" i="1"/>
  <c r="C80" i="1"/>
  <c r="E51" i="1"/>
  <c r="D51" i="1"/>
  <c r="C51" i="1"/>
  <c r="E87" i="1" l="1"/>
  <c r="D87" i="1"/>
  <c r="C87" i="1"/>
  <c r="E78" i="1"/>
  <c r="D78" i="1"/>
  <c r="C78" i="1"/>
  <c r="E75" i="1"/>
  <c r="D75" i="1"/>
  <c r="C75" i="1"/>
  <c r="E74" i="1" l="1"/>
  <c r="C74" i="1"/>
  <c r="D74" i="1"/>
  <c r="E135" i="1" l="1"/>
  <c r="E122" i="1" s="1"/>
  <c r="D135" i="1"/>
  <c r="D122" i="1" s="1"/>
  <c r="C135" i="1"/>
  <c r="C122" i="1" s="1"/>
  <c r="D89" i="1"/>
  <c r="C89" i="1"/>
  <c r="D83" i="1"/>
  <c r="D82" i="1" s="1"/>
  <c r="E83" i="1"/>
  <c r="E82" i="1" s="1"/>
  <c r="C83" i="1"/>
  <c r="C82" i="1" s="1"/>
  <c r="E72" i="1"/>
  <c r="D72" i="1"/>
  <c r="C72" i="1"/>
  <c r="E70" i="1"/>
  <c r="D70" i="1"/>
  <c r="C70" i="1"/>
  <c r="E68" i="1"/>
  <c r="D68" i="1"/>
  <c r="C68" i="1"/>
  <c r="E66" i="1"/>
  <c r="D66" i="1"/>
  <c r="C66" i="1"/>
  <c r="E62" i="1"/>
  <c r="D62" i="1"/>
  <c r="C62" i="1"/>
  <c r="E60" i="1"/>
  <c r="D60" i="1"/>
  <c r="C60" i="1"/>
  <c r="E55" i="1"/>
  <c r="E54" i="1" s="1"/>
  <c r="D55" i="1"/>
  <c r="D54" i="1" s="1"/>
  <c r="C55" i="1"/>
  <c r="C54" i="1" s="1"/>
  <c r="E49" i="1"/>
  <c r="D49" i="1"/>
  <c r="C49" i="1"/>
  <c r="E44" i="1"/>
  <c r="D44" i="1"/>
  <c r="C44" i="1"/>
  <c r="D40" i="1"/>
  <c r="E40" i="1"/>
  <c r="C40" i="1"/>
  <c r="D38" i="1"/>
  <c r="E38" i="1"/>
  <c r="C38" i="1"/>
  <c r="E34" i="1"/>
  <c r="D34" i="1"/>
  <c r="C34" i="1"/>
  <c r="E32" i="1"/>
  <c r="D32" i="1"/>
  <c r="C32" i="1"/>
  <c r="D29" i="1"/>
  <c r="E29" i="1"/>
  <c r="C29" i="1"/>
  <c r="D27" i="1"/>
  <c r="E27" i="1"/>
  <c r="C27" i="1"/>
  <c r="D25" i="1"/>
  <c r="E25" i="1"/>
  <c r="C25" i="1"/>
  <c r="D22" i="1"/>
  <c r="E22" i="1"/>
  <c r="C22" i="1"/>
  <c r="E16" i="1"/>
  <c r="E15" i="1" s="1"/>
  <c r="D16" i="1"/>
  <c r="D15" i="1" s="1"/>
  <c r="C16" i="1"/>
  <c r="C15" i="1" s="1"/>
  <c r="E9" i="1"/>
  <c r="E14" i="1" s="1"/>
  <c r="C9" i="1"/>
  <c r="C14" i="1" s="1"/>
  <c r="E43" i="1" l="1"/>
  <c r="D43" i="1"/>
  <c r="C43" i="1"/>
  <c r="D8" i="1"/>
  <c r="D59" i="1"/>
  <c r="E59" i="1"/>
  <c r="E31" i="1"/>
  <c r="D65" i="1"/>
  <c r="C65" i="1"/>
  <c r="E8" i="1"/>
  <c r="C21" i="1"/>
  <c r="D31" i="1"/>
  <c r="C31" i="1"/>
  <c r="D21" i="1"/>
  <c r="E21" i="1"/>
  <c r="E65" i="1"/>
  <c r="E86" i="1"/>
  <c r="E85" i="1" s="1"/>
  <c r="C86" i="1"/>
  <c r="C85" i="1" s="1"/>
  <c r="C8" i="1"/>
  <c r="C59" i="1"/>
  <c r="D86" i="1"/>
  <c r="D85" i="1" s="1"/>
  <c r="C37" i="1"/>
  <c r="E37" i="1"/>
  <c r="D37" i="1"/>
  <c r="E7" i="1" l="1"/>
  <c r="E147" i="1" s="1"/>
  <c r="D7" i="1"/>
  <c r="D147" i="1" s="1"/>
  <c r="C7" i="1"/>
  <c r="C147" i="1" s="1"/>
</calcChain>
</file>

<file path=xl/sharedStrings.xml><?xml version="1.0" encoding="utf-8"?>
<sst xmlns="http://schemas.openxmlformats.org/spreadsheetml/2006/main" count="289" uniqueCount="287">
  <si>
    <t>(тыс. руб.)</t>
  </si>
  <si>
    <t>Код дохода</t>
  </si>
  <si>
    <t>Наименование кода дохода</t>
  </si>
  <si>
    <t>Сумма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</si>
  <si>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</si>
  <si>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</si>
  <si>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</si>
  <si>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</si>
  <si>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</si>
  <si>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</si>
  <si>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</si>
  <si>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</si>
  <si>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</si>
  <si>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</si>
  <si>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</si>
  <si>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</si>
  <si>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</si>
  <si>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</si>
  <si>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</si>
  <si>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</si>
  <si>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</si>
  <si>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</si>
  <si>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</si>
  <si>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</si>
  <si>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</si>
  <si>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</si>
  <si>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</si>
  <si>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</si>
  <si>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</si>
  <si>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</si>
  <si>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</si>
  <si>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</si>
  <si>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</si>
  <si>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</si>
  <si>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</si>
  <si>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</si>
  <si>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</si>
  <si>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</si>
  <si>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</si>
  <si>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</si>
  <si>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</si>
  <si>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</si>
  <si>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</si>
  <si>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</si>
  <si>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</si>
  <si>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</si>
  <si>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</si>
  <si>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</si>
  <si>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</si>
  <si>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</si>
  <si>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</si>
  <si>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</si>
  <si>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</si>
  <si>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</si>
  <si>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</si>
  <si>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</si>
  <si>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</si>
  <si>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</si>
  <si>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</si>
  <si>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</si>
  <si>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</si>
  <si>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</si>
  <si>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</si>
  <si>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</si>
  <si>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</si>
  <si>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</si>
  <si>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</si>
  <si>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</si>
  <si>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</si>
  <si>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</si>
  <si>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</si>
  <si>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</si>
  <si>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</si>
  <si>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</si>
  <si>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</si>
  <si>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</si>
  <si>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</si>
  <si>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</si>
  <si>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</si>
  <si>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</si>
  <si>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</si>
  <si>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</si>
  <si>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</si>
  <si>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</si>
  <si>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</si>
  <si>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</si>
  <si>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</si>
  <si>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</si>
  <si>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</si>
  <si>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</si>
  <si>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</si>
  <si>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</si>
  <si>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</si>
  <si>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</si>
  <si>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</si>
  <si>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</si>
  <si>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</si>
  <si>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</si>
  <si>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</si>
  <si>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</si>
  <si>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</si>
  <si>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</si>
  <si>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</si>
  <si>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</si>
  <si>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</si>
  <si>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</si>
  <si>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</si>
  <si>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</si>
  <si>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</si>
  <si>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</si>
  <si>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</si>
  <si>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</si>
  <si>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</si>
  <si>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</si>
  <si>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</si>
  <si>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</si>
  <si>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</si>
  <si>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</si>
  <si>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</si>
  <si>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</si>
  <si>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</si>
  <si>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</si>
  <si>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</si>
  <si>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</si>
  <si>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</si>
  <si>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</si>
  <si>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</si>
  <si>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</si>
  <si>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</si>
  <si>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</si>
  <si>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</si>
  <si>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</si>
  <si>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</si>
  <si>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</si>
  <si>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</si>
  <si>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</si>
  <si>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</si>
  <si>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</si>
  <si>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</si>
  <si>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</si>
  <si>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</si>
  <si>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</si>
  <si>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</si>
  <si>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</si>
  <si>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</si>
  <si>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</si>
  <si>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</si>
  <si>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</si>
  <si>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</si>
  <si>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</si>
  <si>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</si>
  <si>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</si>
  <si>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</si>
  <si>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</si>
  <si>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</si>
  <si>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</si>
  <si>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</si>
  <si>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</si>
  <si>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</si>
  <si>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</si>
  <si>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</si>
  <si>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</si>
  <si>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</si>
  <si>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</si>
  <si>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</si>
  <si>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</si>
  <si>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</si>
  <si>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</si>
  <si>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</si>
  <si>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</si>
  <si>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</si>
  <si>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</si>
  <si>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</si>
  <si>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</si>
  <si>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</si>
  <si>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</si>
  <si>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</si>
  <si>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</si>
  <si>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</si>
  <si>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</si>
  <si>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</si>
  <si>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</si>
  <si>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</si>
  <si>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</si>
  <si>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</si>
  <si>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</si>
  <si>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</si>
  <si>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</si>
  <si>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</si>
  <si>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</si>
  <si>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</si>
  <si>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</si>
  <si>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</si>
  <si>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</si>
  <si>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</si>
  <si>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</si>
  <si>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</si>
  <si>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</si>
  <si>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</si>
  <si>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</si>
  <si>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</si>
  <si>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</si>
  <si>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</si>
  <si>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</si>
  <si>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</si>
  <si>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</si>
  <si>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</si>
  <si>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</si>
  <si>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</si>
  <si>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</si>
  <si>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</si>
  <si>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</si>
  <si>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</si>
  <si>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</si>
  <si>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</si>
  <si>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</si>
  <si>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</si>
  <si>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</si>
  <si>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</si>
  <si>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</si>
  <si>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</si>
  <si>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бюджета городского округа Электросталь Московской области на 2021 год  и на плановый период  2022 и 2023 годов</t>
  </si>
  <si>
    <t xml:space="preserve"> Сумма на 2021 год </t>
  </si>
  <si>
    <t xml:space="preserve">на 2023 год 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</si>
  <si>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</si>
  <si>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b/>
        <u/>
        <sz val="10"/>
        <rFont val="Times New Roman"/>
        <family val="1"/>
        <charset val="204"/>
      </rPr>
      <t>дошкольных</t>
    </r>
    <r>
      <rPr>
        <sz val="10"/>
        <rFont val="Times New Roman"/>
        <family val="1"/>
        <charset val="204"/>
      </rPr>
      <t xml:space="preserve"> образовательных организациях Московской области)</t>
    </r>
  </si>
  <si>
    <r>
      <t>Прочие субсидии бюджетам городских округов (на мероприятия по проведению капитального ремонта в муниципальных</t>
    </r>
    <r>
      <rPr>
        <b/>
        <u/>
        <sz val="10"/>
        <rFont val="Times New Roman"/>
        <family val="1"/>
        <charset val="204"/>
      </rPr>
      <t xml:space="preserve"> общеобразовательных </t>
    </r>
    <r>
      <rPr>
        <sz val="10"/>
        <rFont val="Times New Roman"/>
        <family val="1"/>
        <charset val="204"/>
      </rPr>
      <t>организациях в Московской области)</t>
    </r>
  </si>
  <si>
    <t>Прочие субсидии бюджетам городских округов (реализация мероприятий по улучшению жилищных условий многодетных семей)</t>
  </si>
  <si>
    <t>Прочие субсидии бюджетам городских округов (на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</si>
  <si>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</si>
  <si>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</si>
  <si>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</si>
  <si>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</si>
  <si>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</si>
  <si>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2 02 29 999 04 0001 150</t>
  </si>
  <si>
    <t>2 02 29 999 04 0002 150</t>
  </si>
  <si>
    <t>2 02 29 999 04 0003 150</t>
  </si>
  <si>
    <t>2 02 29 999 04 0004 150</t>
  </si>
  <si>
    <t>2 02 29 999 04 0005 150</t>
  </si>
  <si>
    <t>2 02 29 999 04 0006 150</t>
  </si>
  <si>
    <t>2 02 29 999 04 0007 150</t>
  </si>
  <si>
    <t>2 02 29 999 04 0008 150</t>
  </si>
  <si>
    <t>2 02 29 999 04 0009 150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</si>
  <si>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</si>
  <si>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</si>
  <si>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</si>
  <si>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</si>
  <si>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</si>
  <si>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</si>
  <si>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</si>
  <si>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</si>
  <si>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2 02 29 999 04 0019 150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</si>
  <si>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</si>
  <si>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</si>
  <si>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</si>
  <si>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</si>
  <si>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</si>
  <si>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</si>
  <si>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</si>
  <si>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</si>
  <si>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</si>
  <si>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</si>
  <si>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</si>
  <si>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</si>
  <si>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2 02 39 999 04 0006 150</t>
  </si>
  <si>
    <t>2 02 39 999 04 0007 150</t>
  </si>
  <si>
    <t>2 02 39 999 04 0008 150</t>
  </si>
  <si>
    <t>2 02 49 999 04 0002 150</t>
  </si>
  <si>
    <t>Прочие межбюджетные трансферты, передаваемые бюджетам  городских округов (оплата кредиторской задолженности за выполненные работы по рекультивации полигонов в 2018 году в Московской области)</t>
  </si>
  <si>
    <t>Налог на доходы физических лиц по дополнительному нормативу (2021 - 23,3%; 2022 - 19,7%;  2023 - 19%)</t>
  </si>
  <si>
    <t>2 02 25 555 04 0000150</t>
  </si>
  <si>
    <t>Субсидии бюджетам муниципальных образований Московской области на реализацию программ формирования современной городской среды в части благоустройства общественных территорий</t>
  </si>
  <si>
    <t>2 02 29 999 04 0022 150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</si>
  <si>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</si>
  <si>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2 02 29 999 04 0023 150</t>
  </si>
  <si>
    <t>Прочие субсидии бюджетам городских округов (ремонт дворовых территорий)</t>
  </si>
  <si>
    <t>2 02 29 999 04 0024 150</t>
  </si>
  <si>
    <t>Прочие субсидии бюджетам городских округов (создание и обеспечение функционирования центров образования естественно-научной и технологической направленностей   в общеобразовательных организациях, расположенных в сельской местности и малых городах)</t>
  </si>
  <si>
    <t xml:space="preserve">Прочие субсидии бюджетам городских округов (государственная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 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</si>
  <si>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</si>
  <si>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2 02 29 999 04 0025 150</t>
  </si>
  <si>
    <t>2 02 29 999 04 0026 150</t>
  </si>
  <si>
    <t>2 02 49 999 04 0003 150</t>
  </si>
  <si>
    <t>Прочие межбюджетные трансферты, передаваемые бюджетам  городских округов (создание центров образования естественно-научной и технологической направленностей)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</si>
  <si>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</si>
  <si>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</si>
  <si>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 xml:space="preserve">Приложение № 1
к решению Совета депутатов
городского округа Электросталь
Московской области
от 17.12.2020 № 25/8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</si>
</sst>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4" fillId="0" borderId="1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8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8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8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65" fontId="3" fillId="0" borderId="21" xfId="0" applyNumberFormat="1" applyFont="1" applyFill="1" applyBorder="1" applyAlignment="1">
      <alignment vertical="center" wrapText="1"/>
    </xf>
    <xf numFmtId="165" fontId="3" fillId="0" borderId="22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164" fontId="3" fillId="0" borderId="24" xfId="0" applyNumberFormat="1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165" fontId="4" fillId="0" borderId="27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20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3" width="14.42578125" style="6" customWidth="1"/>
    <col min="4" max="4" width="12.7109375" style="6" customWidth="1"/>
    <col min="5" max="5" width="15.28515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86.25" customHeight="1" x14ac:dyDescent="0.25">
      <c r="A1" s="17"/>
      <c r="B1" s="17"/>
      <c r="C1" s="17"/>
      <c r="D1" s="56" t="s">
        <v>286</v>
      </c>
      <c r="E1" s="56"/>
    </row>
    <row r="2" spans="1:5" ht="21.75" customHeight="1" x14ac:dyDescent="0.25">
      <c r="A2" s="45" t="s">
        <v>221</v>
      </c>
      <c r="B2" s="45"/>
      <c r="C2" s="45"/>
      <c r="D2" s="45"/>
      <c r="E2" s="45"/>
    </row>
    <row r="3" spans="1:5" ht="15.75" thickBot="1" x14ac:dyDescent="0.3">
      <c r="A3" s="46" t="s">
        <v>0</v>
      </c>
      <c r="B3" s="46"/>
      <c r="C3" s="46"/>
      <c r="D3" s="46"/>
      <c r="E3" s="46"/>
    </row>
    <row r="4" spans="1:5" ht="15.75" thickBot="1" x14ac:dyDescent="0.3">
      <c r="A4" s="50" t="s">
        <v>1</v>
      </c>
      <c r="B4" s="52" t="s">
        <v>2</v>
      </c>
      <c r="C4" s="54" t="s">
        <v>222</v>
      </c>
      <c r="D4" s="43" t="s">
        <v>3</v>
      </c>
      <c r="E4" s="44"/>
    </row>
    <row r="5" spans="1:5" ht="15" customHeight="1" thickBot="1" x14ac:dyDescent="0.3">
      <c r="A5" s="51"/>
      <c r="B5" s="53"/>
      <c r="C5" s="55"/>
      <c r="D5" s="18" t="s">
        <v>4</v>
      </c>
      <c r="E5" s="19" t="s">
        <v>223</v>
      </c>
    </row>
    <row r="6" spans="1:5" ht="15" customHeight="1" thickBot="1" x14ac:dyDescent="0.3">
      <c r="A6" s="20">
        <v>1</v>
      </c>
      <c r="B6" s="21">
        <v>2</v>
      </c>
      <c r="C6" s="22">
        <v>3</v>
      </c>
      <c r="D6" s="21">
        <v>4</v>
      </c>
      <c r="E6" s="38">
        <v>5</v>
      </c>
    </row>
    <row r="7" spans="1:5" ht="18.75" customHeight="1" x14ac:dyDescent="0.25">
      <c r="A7" s="23" t="s">
        <v>5</v>
      </c>
      <c r="B7" s="24" t="s">
        <v>6</v>
      </c>
      <c r="C7" s="25">
        <f>C8+C15+C21+C31+C37+C43+C54+C59+C65+C74+C82</f>
        <v>2478136.7009999999</v>
      </c>
      <c r="D7" s="25">
        <f t="shared" ref="D7:E7" si="0">D8+D15+D21+D31+D37+D43+D54+D59+D65+D74+D82</f>
        <v>2397930.355</v>
      </c>
      <c r="E7" s="37">
        <f t="shared" si="0"/>
        <v>2453701.9439999997</v>
      </c>
    </row>
    <row r="8" spans="1:5" ht="21" customHeight="1" x14ac:dyDescent="0.25">
      <c r="A8" s="11" t="s">
        <v>7</v>
      </c>
      <c r="B8" s="12" t="s">
        <v>8</v>
      </c>
      <c r="C8" s="27">
        <f>C9</f>
        <v>1458644.7009999999</v>
      </c>
      <c r="D8" s="27">
        <f t="shared" ref="D8:E8" si="1">D9</f>
        <v>1350461.4709999999</v>
      </c>
      <c r="E8" s="26">
        <f t="shared" si="1"/>
        <v>1369143.88</v>
      </c>
    </row>
    <row r="9" spans="1:5" ht="15" customHeight="1" x14ac:dyDescent="0.25">
      <c r="A9" s="11" t="s">
        <v>9</v>
      </c>
      <c r="B9" s="12" t="s">
        <v>10</v>
      </c>
      <c r="C9" s="27">
        <f>SUM(C10:C13)</f>
        <v>1458644.7009999999</v>
      </c>
      <c r="D9" s="27">
        <f t="shared" ref="D9:E9" si="2">SUM(D10:D13)</f>
        <v>1350461.4709999999</v>
      </c>
      <c r="E9" s="26">
        <f t="shared" si="2"/>
        <v>1369143.88</v>
      </c>
    </row>
    <row r="10" spans="1:5" ht="40.5" customHeight="1" x14ac:dyDescent="0.25">
      <c r="A10" s="1" t="s">
        <v>11</v>
      </c>
      <c r="B10" s="2" t="s">
        <v>12</v>
      </c>
      <c r="C10" s="3">
        <v>1401228.5830000001</v>
      </c>
      <c r="D10" s="4">
        <v>1301686.8400000001</v>
      </c>
      <c r="E10" s="5">
        <v>1320644.81</v>
      </c>
    </row>
    <row r="11" spans="1:5" ht="61.5" customHeight="1" x14ac:dyDescent="0.25">
      <c r="A11" s="1" t="s">
        <v>13</v>
      </c>
      <c r="B11" s="2" t="s">
        <v>14</v>
      </c>
      <c r="C11" s="3">
        <v>10420.359</v>
      </c>
      <c r="D11" s="4">
        <v>9103.99</v>
      </c>
      <c r="E11" s="5">
        <v>9024.4</v>
      </c>
    </row>
    <row r="12" spans="1:5" ht="30" customHeight="1" x14ac:dyDescent="0.25">
      <c r="A12" s="1" t="s">
        <v>15</v>
      </c>
      <c r="B12" s="2" t="s">
        <v>16</v>
      </c>
      <c r="C12" s="3">
        <v>19556.689999999999</v>
      </c>
      <c r="D12" s="4">
        <v>15962.281999999999</v>
      </c>
      <c r="E12" s="5">
        <v>15812.45</v>
      </c>
    </row>
    <row r="13" spans="1:5" ht="48.75" customHeight="1" x14ac:dyDescent="0.25">
      <c r="A13" s="1" t="s">
        <v>17</v>
      </c>
      <c r="B13" s="2" t="s">
        <v>18</v>
      </c>
      <c r="C13" s="3">
        <v>27439.069</v>
      </c>
      <c r="D13" s="4">
        <v>23708.359</v>
      </c>
      <c r="E13" s="5">
        <v>23662.22</v>
      </c>
    </row>
    <row r="14" spans="1:5" ht="24.75" customHeight="1" x14ac:dyDescent="0.25">
      <c r="A14" s="1"/>
      <c r="B14" s="2" t="s">
        <v>269</v>
      </c>
      <c r="C14" s="3">
        <f>(C9-C13)/38.4%*23.4%+C13</f>
        <v>899580.00099999993</v>
      </c>
      <c r="D14" s="3">
        <f>(D9-D13)/34.7%*19.7%+D13</f>
        <v>776937.07099999988</v>
      </c>
      <c r="E14" s="5">
        <f>(E9-E13)/34%*19%+E13</f>
        <v>775549.02999999991</v>
      </c>
    </row>
    <row r="15" spans="1:5" ht="38.25" customHeight="1" x14ac:dyDescent="0.25">
      <c r="A15" s="11" t="s">
        <v>19</v>
      </c>
      <c r="B15" s="12" t="s">
        <v>20</v>
      </c>
      <c r="C15" s="13">
        <f>C16</f>
        <v>16395</v>
      </c>
      <c r="D15" s="13">
        <f t="shared" ref="D15:E15" si="3">D16</f>
        <v>15767</v>
      </c>
      <c r="E15" s="15">
        <f t="shared" si="3"/>
        <v>15640</v>
      </c>
    </row>
    <row r="16" spans="1:5" ht="23.25" customHeight="1" x14ac:dyDescent="0.25">
      <c r="A16" s="11" t="s">
        <v>21</v>
      </c>
      <c r="B16" s="12" t="s">
        <v>22</v>
      </c>
      <c r="C16" s="13">
        <f>SUM(C17:C20)</f>
        <v>16395</v>
      </c>
      <c r="D16" s="13">
        <f t="shared" ref="D16:E16" si="4">SUM(D17:D20)</f>
        <v>15767</v>
      </c>
      <c r="E16" s="15">
        <f t="shared" si="4"/>
        <v>15640</v>
      </c>
    </row>
    <row r="17" spans="1:5" ht="39" customHeight="1" x14ac:dyDescent="0.25">
      <c r="A17" s="1" t="s">
        <v>23</v>
      </c>
      <c r="B17" s="2" t="s">
        <v>24</v>
      </c>
      <c r="C17" s="3">
        <v>7528</v>
      </c>
      <c r="D17" s="4">
        <v>7248</v>
      </c>
      <c r="E17" s="5">
        <v>7241</v>
      </c>
    </row>
    <row r="18" spans="1:5" ht="51.75" customHeight="1" x14ac:dyDescent="0.25">
      <c r="A18" s="1" t="s">
        <v>25</v>
      </c>
      <c r="B18" s="2" t="s">
        <v>26</v>
      </c>
      <c r="C18" s="3">
        <v>43</v>
      </c>
      <c r="D18" s="4">
        <v>41</v>
      </c>
      <c r="E18" s="5">
        <v>40</v>
      </c>
    </row>
    <row r="19" spans="1:5" ht="38.25" customHeight="1" x14ac:dyDescent="0.25">
      <c r="A19" s="1" t="s">
        <v>27</v>
      </c>
      <c r="B19" s="2" t="s">
        <v>28</v>
      </c>
      <c r="C19" s="3">
        <v>9903</v>
      </c>
      <c r="D19" s="4">
        <v>9510</v>
      </c>
      <c r="E19" s="5">
        <v>9471</v>
      </c>
    </row>
    <row r="20" spans="1:5" ht="43.5" customHeight="1" x14ac:dyDescent="0.25">
      <c r="A20" s="1" t="s">
        <v>29</v>
      </c>
      <c r="B20" s="2" t="s">
        <v>30</v>
      </c>
      <c r="C20" s="28">
        <v>-1079</v>
      </c>
      <c r="D20" s="29">
        <v>-1032</v>
      </c>
      <c r="E20" s="30">
        <v>-1112</v>
      </c>
    </row>
    <row r="21" spans="1:5" ht="27" customHeight="1" x14ac:dyDescent="0.25">
      <c r="A21" s="11" t="s">
        <v>31</v>
      </c>
      <c r="B21" s="12" t="s">
        <v>32</v>
      </c>
      <c r="C21" s="13">
        <f>C22+C25+C29+C27</f>
        <v>376724</v>
      </c>
      <c r="D21" s="13">
        <f t="shared" ref="D21:E21" si="5">D22+D25+D29+D27</f>
        <v>391320</v>
      </c>
      <c r="E21" s="15">
        <f t="shared" si="5"/>
        <v>433191</v>
      </c>
    </row>
    <row r="22" spans="1:5" ht="18" customHeight="1" x14ac:dyDescent="0.25">
      <c r="A22" s="11" t="s">
        <v>33</v>
      </c>
      <c r="B22" s="12" t="s">
        <v>34</v>
      </c>
      <c r="C22" s="13">
        <f>C23+C24</f>
        <v>315380</v>
      </c>
      <c r="D22" s="13">
        <f t="shared" ref="D22:E22" si="6">D23+D24</f>
        <v>341656</v>
      </c>
      <c r="E22" s="15">
        <f t="shared" si="6"/>
        <v>381170</v>
      </c>
    </row>
    <row r="23" spans="1:5" ht="24.75" customHeight="1" x14ac:dyDescent="0.25">
      <c r="A23" s="1" t="s">
        <v>35</v>
      </c>
      <c r="B23" s="2" t="s">
        <v>36</v>
      </c>
      <c r="C23" s="3">
        <v>253723</v>
      </c>
      <c r="D23" s="4">
        <v>274691</v>
      </c>
      <c r="E23" s="5">
        <v>303564</v>
      </c>
    </row>
    <row r="24" spans="1:5" ht="23.25" customHeight="1" x14ac:dyDescent="0.25">
      <c r="A24" s="1" t="s">
        <v>37</v>
      </c>
      <c r="B24" s="2" t="s">
        <v>38</v>
      </c>
      <c r="C24" s="3">
        <v>61657</v>
      </c>
      <c r="D24" s="4">
        <v>66965</v>
      </c>
      <c r="E24" s="5">
        <v>77606</v>
      </c>
    </row>
    <row r="25" spans="1:5" ht="17.25" customHeight="1" x14ac:dyDescent="0.25">
      <c r="A25" s="11" t="s">
        <v>39</v>
      </c>
      <c r="B25" s="12" t="s">
        <v>40</v>
      </c>
      <c r="C25" s="13">
        <f>C26</f>
        <v>14836</v>
      </c>
      <c r="D25" s="13">
        <f t="shared" ref="D25:E25" si="7">D26</f>
        <v>0</v>
      </c>
      <c r="E25" s="15">
        <f t="shared" si="7"/>
        <v>0</v>
      </c>
    </row>
    <row r="26" spans="1:5" ht="15" customHeight="1" x14ac:dyDescent="0.25">
      <c r="A26" s="1" t="s">
        <v>41</v>
      </c>
      <c r="B26" s="2" t="s">
        <v>40</v>
      </c>
      <c r="C26" s="3">
        <v>14836</v>
      </c>
      <c r="D26" s="4">
        <v>0</v>
      </c>
      <c r="E26" s="5">
        <v>0</v>
      </c>
    </row>
    <row r="27" spans="1:5" ht="15" customHeight="1" x14ac:dyDescent="0.25">
      <c r="A27" s="11" t="s">
        <v>42</v>
      </c>
      <c r="B27" s="12" t="s">
        <v>43</v>
      </c>
      <c r="C27" s="13">
        <f>C28</f>
        <v>0</v>
      </c>
      <c r="D27" s="13">
        <f t="shared" ref="D27:E27" si="8">D28</f>
        <v>26</v>
      </c>
      <c r="E27" s="15">
        <f t="shared" si="8"/>
        <v>53</v>
      </c>
    </row>
    <row r="28" spans="1:5" ht="15" customHeight="1" x14ac:dyDescent="0.25">
      <c r="A28" s="1" t="s">
        <v>44</v>
      </c>
      <c r="B28" s="2" t="s">
        <v>43</v>
      </c>
      <c r="C28" s="3">
        <v>0</v>
      </c>
      <c r="D28" s="4">
        <v>26</v>
      </c>
      <c r="E28" s="5">
        <v>53</v>
      </c>
    </row>
    <row r="29" spans="1:5" ht="23.25" customHeight="1" x14ac:dyDescent="0.25">
      <c r="A29" s="11" t="s">
        <v>45</v>
      </c>
      <c r="B29" s="12" t="s">
        <v>46</v>
      </c>
      <c r="C29" s="13">
        <f>C30</f>
        <v>46508</v>
      </c>
      <c r="D29" s="13">
        <f t="shared" ref="D29:E29" si="9">D30</f>
        <v>49638</v>
      </c>
      <c r="E29" s="15">
        <f t="shared" si="9"/>
        <v>51968</v>
      </c>
    </row>
    <row r="30" spans="1:5" ht="23.25" customHeight="1" x14ac:dyDescent="0.25">
      <c r="A30" s="1" t="s">
        <v>47</v>
      </c>
      <c r="B30" s="2" t="s">
        <v>48</v>
      </c>
      <c r="C30" s="3">
        <v>46508</v>
      </c>
      <c r="D30" s="4">
        <v>49638</v>
      </c>
      <c r="E30" s="5">
        <v>51968</v>
      </c>
    </row>
    <row r="31" spans="1:5" ht="27.75" customHeight="1" x14ac:dyDescent="0.25">
      <c r="A31" s="11" t="s">
        <v>49</v>
      </c>
      <c r="B31" s="12" t="s">
        <v>50</v>
      </c>
      <c r="C31" s="13">
        <f>C32+C34</f>
        <v>340625</v>
      </c>
      <c r="D31" s="13">
        <f t="shared" ref="D31:E31" si="10">D32+D34</f>
        <v>344324</v>
      </c>
      <c r="E31" s="15">
        <f t="shared" si="10"/>
        <v>348531</v>
      </c>
    </row>
    <row r="32" spans="1:5" ht="15" customHeight="1" x14ac:dyDescent="0.25">
      <c r="A32" s="11" t="s">
        <v>51</v>
      </c>
      <c r="B32" s="12" t="s">
        <v>52</v>
      </c>
      <c r="C32" s="13">
        <f>C33</f>
        <v>80126</v>
      </c>
      <c r="D32" s="13">
        <f t="shared" ref="D32:E32" si="11">D33</f>
        <v>84132</v>
      </c>
      <c r="E32" s="15">
        <f t="shared" si="11"/>
        <v>88339</v>
      </c>
    </row>
    <row r="33" spans="1:5" ht="31.5" customHeight="1" x14ac:dyDescent="0.25">
      <c r="A33" s="1" t="s">
        <v>53</v>
      </c>
      <c r="B33" s="2" t="s">
        <v>54</v>
      </c>
      <c r="C33" s="3">
        <v>80126</v>
      </c>
      <c r="D33" s="4">
        <v>84132</v>
      </c>
      <c r="E33" s="5">
        <v>88339</v>
      </c>
    </row>
    <row r="34" spans="1:5" ht="15" customHeight="1" x14ac:dyDescent="0.25">
      <c r="A34" s="11" t="s">
        <v>55</v>
      </c>
      <c r="B34" s="12" t="s">
        <v>56</v>
      </c>
      <c r="C34" s="13">
        <f>C35+C36</f>
        <v>260499</v>
      </c>
      <c r="D34" s="13">
        <f t="shared" ref="D34:E34" si="12">D35+D36</f>
        <v>260192</v>
      </c>
      <c r="E34" s="15">
        <f t="shared" si="12"/>
        <v>260192</v>
      </c>
    </row>
    <row r="35" spans="1:5" ht="15" customHeight="1" x14ac:dyDescent="0.25">
      <c r="A35" s="1" t="s">
        <v>57</v>
      </c>
      <c r="B35" s="2" t="s">
        <v>58</v>
      </c>
      <c r="C35" s="3">
        <v>228979</v>
      </c>
      <c r="D35" s="4">
        <v>228710</v>
      </c>
      <c r="E35" s="5">
        <v>228710</v>
      </c>
    </row>
    <row r="36" spans="1:5" ht="15" customHeight="1" x14ac:dyDescent="0.25">
      <c r="A36" s="1" t="s">
        <v>59</v>
      </c>
      <c r="B36" s="2" t="s">
        <v>60</v>
      </c>
      <c r="C36" s="3">
        <v>31520</v>
      </c>
      <c r="D36" s="4">
        <v>31482</v>
      </c>
      <c r="E36" s="5">
        <v>31482</v>
      </c>
    </row>
    <row r="37" spans="1:5" ht="22.5" customHeight="1" x14ac:dyDescent="0.25">
      <c r="A37" s="11" t="s">
        <v>61</v>
      </c>
      <c r="B37" s="12" t="s">
        <v>62</v>
      </c>
      <c r="C37" s="13">
        <f>C38+C40</f>
        <v>18096</v>
      </c>
      <c r="D37" s="13">
        <f t="shared" ref="D37:E37" si="13">D38+D40</f>
        <v>18816.883999999998</v>
      </c>
      <c r="E37" s="15">
        <f t="shared" si="13"/>
        <v>19567.063999999998</v>
      </c>
    </row>
    <row r="38" spans="1:5" ht="23.25" customHeight="1" x14ac:dyDescent="0.25">
      <c r="A38" s="11" t="s">
        <v>63</v>
      </c>
      <c r="B38" s="12" t="s">
        <v>64</v>
      </c>
      <c r="C38" s="13">
        <f>C39</f>
        <v>18026</v>
      </c>
      <c r="D38" s="13">
        <f t="shared" ref="D38:E38" si="14">D39</f>
        <v>18746.883999999998</v>
      </c>
      <c r="E38" s="15">
        <f t="shared" si="14"/>
        <v>19497.063999999998</v>
      </c>
    </row>
    <row r="39" spans="1:5" ht="27.75" customHeight="1" x14ac:dyDescent="0.25">
      <c r="A39" s="1" t="s">
        <v>65</v>
      </c>
      <c r="B39" s="2" t="s">
        <v>66</v>
      </c>
      <c r="C39" s="3">
        <v>18026</v>
      </c>
      <c r="D39" s="4">
        <v>18746.883999999998</v>
      </c>
      <c r="E39" s="5">
        <v>19497.063999999998</v>
      </c>
    </row>
    <row r="40" spans="1:5" ht="23.25" customHeight="1" x14ac:dyDescent="0.25">
      <c r="A40" s="11" t="s">
        <v>67</v>
      </c>
      <c r="B40" s="12" t="s">
        <v>68</v>
      </c>
      <c r="C40" s="13">
        <f>C41+C42</f>
        <v>70</v>
      </c>
      <c r="D40" s="13">
        <f t="shared" ref="D40:E40" si="15">D41+D42</f>
        <v>70</v>
      </c>
      <c r="E40" s="15">
        <f t="shared" si="15"/>
        <v>70</v>
      </c>
    </row>
    <row r="41" spans="1:5" ht="18.75" customHeight="1" x14ac:dyDescent="0.25">
      <c r="A41" s="1" t="s">
        <v>69</v>
      </c>
      <c r="B41" s="2" t="s">
        <v>70</v>
      </c>
      <c r="C41" s="3">
        <v>10</v>
      </c>
      <c r="D41" s="4">
        <v>10</v>
      </c>
      <c r="E41" s="5">
        <v>10</v>
      </c>
    </row>
    <row r="42" spans="1:5" ht="40.5" customHeight="1" x14ac:dyDescent="0.25">
      <c r="A42" s="1" t="s">
        <v>71</v>
      </c>
      <c r="B42" s="2" t="s">
        <v>72</v>
      </c>
      <c r="C42" s="3">
        <v>60</v>
      </c>
      <c r="D42" s="4">
        <v>60</v>
      </c>
      <c r="E42" s="5">
        <v>60</v>
      </c>
    </row>
    <row r="43" spans="1:5" ht="35.25" customHeight="1" x14ac:dyDescent="0.25">
      <c r="A43" s="11" t="s">
        <v>73</v>
      </c>
      <c r="B43" s="12" t="s">
        <v>74</v>
      </c>
      <c r="C43" s="13">
        <f>C44+C49+C51</f>
        <v>222037</v>
      </c>
      <c r="D43" s="13">
        <f t="shared" ref="D43:E43" si="16">D44+D49+D51</f>
        <v>222383</v>
      </c>
      <c r="E43" s="15">
        <f t="shared" si="16"/>
        <v>222286</v>
      </c>
    </row>
    <row r="44" spans="1:5" ht="50.25" customHeight="1" x14ac:dyDescent="0.25">
      <c r="A44" s="11" t="s">
        <v>75</v>
      </c>
      <c r="B44" s="12" t="s">
        <v>76</v>
      </c>
      <c r="C44" s="13">
        <f>SUM(C45:C48)</f>
        <v>183877</v>
      </c>
      <c r="D44" s="13">
        <f t="shared" ref="D44:E44" si="17">SUM(D45:D48)</f>
        <v>184526</v>
      </c>
      <c r="E44" s="15">
        <f t="shared" si="17"/>
        <v>184729</v>
      </c>
    </row>
    <row r="45" spans="1:5" ht="39" customHeight="1" x14ac:dyDescent="0.25">
      <c r="A45" s="1" t="s">
        <v>77</v>
      </c>
      <c r="B45" s="2" t="s">
        <v>78</v>
      </c>
      <c r="C45" s="3">
        <v>160000</v>
      </c>
      <c r="D45" s="4">
        <v>153895</v>
      </c>
      <c r="E45" s="5">
        <v>153895</v>
      </c>
    </row>
    <row r="46" spans="1:5" ht="47.25" customHeight="1" x14ac:dyDescent="0.25">
      <c r="A46" s="1" t="s">
        <v>79</v>
      </c>
      <c r="B46" s="2" t="s">
        <v>80</v>
      </c>
      <c r="C46" s="3">
        <v>6800</v>
      </c>
      <c r="D46" s="4">
        <v>6800</v>
      </c>
      <c r="E46" s="5">
        <v>6800</v>
      </c>
    </row>
    <row r="47" spans="1:5" ht="51" customHeight="1" x14ac:dyDescent="0.25">
      <c r="A47" s="1" t="s">
        <v>81</v>
      </c>
      <c r="B47" s="2" t="s">
        <v>82</v>
      </c>
      <c r="C47" s="3">
        <v>365</v>
      </c>
      <c r="D47" s="4">
        <v>380</v>
      </c>
      <c r="E47" s="5">
        <v>395</v>
      </c>
    </row>
    <row r="48" spans="1:5" ht="23.25" customHeight="1" x14ac:dyDescent="0.25">
      <c r="A48" s="1" t="s">
        <v>83</v>
      </c>
      <c r="B48" s="2" t="s">
        <v>84</v>
      </c>
      <c r="C48" s="3">
        <v>16712</v>
      </c>
      <c r="D48" s="4">
        <v>23451</v>
      </c>
      <c r="E48" s="5">
        <v>23639</v>
      </c>
    </row>
    <row r="49" spans="1:5" ht="29.25" customHeight="1" x14ac:dyDescent="0.25">
      <c r="A49" s="11" t="s">
        <v>85</v>
      </c>
      <c r="B49" s="12" t="s">
        <v>86</v>
      </c>
      <c r="C49" s="13">
        <f>C50</f>
        <v>8</v>
      </c>
      <c r="D49" s="13">
        <f t="shared" ref="D49:E49" si="18">D50</f>
        <v>8</v>
      </c>
      <c r="E49" s="15">
        <f t="shared" si="18"/>
        <v>8</v>
      </c>
    </row>
    <row r="50" spans="1:5" ht="28.5" customHeight="1" x14ac:dyDescent="0.25">
      <c r="A50" s="1" t="s">
        <v>87</v>
      </c>
      <c r="B50" s="2" t="s">
        <v>88</v>
      </c>
      <c r="C50" s="3">
        <v>8</v>
      </c>
      <c r="D50" s="4">
        <v>8</v>
      </c>
      <c r="E50" s="5">
        <v>8</v>
      </c>
    </row>
    <row r="51" spans="1:5" ht="48.75" customHeight="1" x14ac:dyDescent="0.25">
      <c r="A51" s="11" t="s">
        <v>89</v>
      </c>
      <c r="B51" s="12" t="s">
        <v>90</v>
      </c>
      <c r="C51" s="13">
        <f>C52+C53</f>
        <v>38152</v>
      </c>
      <c r="D51" s="13">
        <f t="shared" ref="D51:E51" si="19">D52+D53</f>
        <v>37849</v>
      </c>
      <c r="E51" s="15">
        <f t="shared" si="19"/>
        <v>37549</v>
      </c>
    </row>
    <row r="52" spans="1:5" ht="49.5" customHeight="1" x14ac:dyDescent="0.25">
      <c r="A52" s="1" t="s">
        <v>91</v>
      </c>
      <c r="B52" s="2" t="s">
        <v>92</v>
      </c>
      <c r="C52" s="3">
        <v>26152</v>
      </c>
      <c r="D52" s="4">
        <v>25849</v>
      </c>
      <c r="E52" s="5">
        <v>25549</v>
      </c>
    </row>
    <row r="53" spans="1:5" ht="63" customHeight="1" x14ac:dyDescent="0.25">
      <c r="A53" s="1" t="s">
        <v>231</v>
      </c>
      <c r="B53" s="2" t="s">
        <v>230</v>
      </c>
      <c r="C53" s="3">
        <v>12000</v>
      </c>
      <c r="D53" s="8">
        <v>12000</v>
      </c>
      <c r="E53" s="5">
        <v>12000</v>
      </c>
    </row>
    <row r="54" spans="1:5" ht="29.25" customHeight="1" x14ac:dyDescent="0.25">
      <c r="A54" s="11" t="s">
        <v>93</v>
      </c>
      <c r="B54" s="12" t="s">
        <v>94</v>
      </c>
      <c r="C54" s="13">
        <f>C55</f>
        <v>3996</v>
      </c>
      <c r="D54" s="13">
        <f t="shared" ref="D54:E54" si="20">D55</f>
        <v>3996</v>
      </c>
      <c r="E54" s="15">
        <f t="shared" si="20"/>
        <v>3996</v>
      </c>
    </row>
    <row r="55" spans="1:5" ht="15" customHeight="1" x14ac:dyDescent="0.25">
      <c r="A55" s="11" t="s">
        <v>95</v>
      </c>
      <c r="B55" s="12" t="s">
        <v>96</v>
      </c>
      <c r="C55" s="13">
        <f>SUM(C56:C58)</f>
        <v>3996</v>
      </c>
      <c r="D55" s="13">
        <f t="shared" ref="D55:E55" si="21">SUM(D56:D58)</f>
        <v>3996</v>
      </c>
      <c r="E55" s="15">
        <f t="shared" si="21"/>
        <v>3996</v>
      </c>
    </row>
    <row r="56" spans="1:5" ht="23.25" customHeight="1" x14ac:dyDescent="0.25">
      <c r="A56" s="1" t="s">
        <v>97</v>
      </c>
      <c r="B56" s="2" t="s">
        <v>98</v>
      </c>
      <c r="C56" s="3">
        <v>1389</v>
      </c>
      <c r="D56" s="3">
        <v>1389</v>
      </c>
      <c r="E56" s="5">
        <v>1389</v>
      </c>
    </row>
    <row r="57" spans="1:5" ht="15" customHeight="1" x14ac:dyDescent="0.25">
      <c r="A57" s="1" t="s">
        <v>99</v>
      </c>
      <c r="B57" s="2" t="s">
        <v>100</v>
      </c>
      <c r="C57" s="3">
        <v>1800</v>
      </c>
      <c r="D57" s="3">
        <v>1800</v>
      </c>
      <c r="E57" s="5">
        <v>1800</v>
      </c>
    </row>
    <row r="58" spans="1:5" ht="15" customHeight="1" x14ac:dyDescent="0.25">
      <c r="A58" s="1" t="s">
        <v>101</v>
      </c>
      <c r="B58" s="2" t="s">
        <v>102</v>
      </c>
      <c r="C58" s="3">
        <v>807</v>
      </c>
      <c r="D58" s="3">
        <v>807</v>
      </c>
      <c r="E58" s="5">
        <v>807</v>
      </c>
    </row>
    <row r="59" spans="1:5" ht="33" customHeight="1" x14ac:dyDescent="0.25">
      <c r="A59" s="11" t="s">
        <v>103</v>
      </c>
      <c r="B59" s="12" t="s">
        <v>104</v>
      </c>
      <c r="C59" s="13">
        <f>C60+C62</f>
        <v>14100</v>
      </c>
      <c r="D59" s="13">
        <f t="shared" ref="D59:E59" si="22">D60+D62</f>
        <v>15468</v>
      </c>
      <c r="E59" s="15">
        <f t="shared" si="22"/>
        <v>15137</v>
      </c>
    </row>
    <row r="60" spans="1:5" ht="15" customHeight="1" x14ac:dyDescent="0.25">
      <c r="A60" s="11" t="s">
        <v>105</v>
      </c>
      <c r="B60" s="12" t="s">
        <v>106</v>
      </c>
      <c r="C60" s="13">
        <f>C61</f>
        <v>12409.428</v>
      </c>
      <c r="D60" s="13">
        <f t="shared" ref="D60:E60" si="23">D61</f>
        <v>13922.9</v>
      </c>
      <c r="E60" s="15">
        <f t="shared" si="23"/>
        <v>13579.9</v>
      </c>
    </row>
    <row r="61" spans="1:5" ht="15" customHeight="1" x14ac:dyDescent="0.25">
      <c r="A61" s="1" t="s">
        <v>107</v>
      </c>
      <c r="B61" s="2" t="s">
        <v>108</v>
      </c>
      <c r="C61" s="3">
        <v>12409.428</v>
      </c>
      <c r="D61" s="4">
        <v>13922.9</v>
      </c>
      <c r="E61" s="5">
        <v>13579.9</v>
      </c>
    </row>
    <row r="62" spans="1:5" ht="15" customHeight="1" x14ac:dyDescent="0.25">
      <c r="A62" s="11" t="s">
        <v>109</v>
      </c>
      <c r="B62" s="12" t="s">
        <v>110</v>
      </c>
      <c r="C62" s="13">
        <f>SUM(C63:C64)</f>
        <v>1690.5719999999999</v>
      </c>
      <c r="D62" s="13">
        <f t="shared" ref="D62:E62" si="24">SUM(D63:D64)</f>
        <v>1545.1</v>
      </c>
      <c r="E62" s="15">
        <f t="shared" si="24"/>
        <v>1557.1</v>
      </c>
    </row>
    <row r="63" spans="1:5" ht="23.25" customHeight="1" x14ac:dyDescent="0.25">
      <c r="A63" s="1" t="s">
        <v>111</v>
      </c>
      <c r="B63" s="2" t="s">
        <v>112</v>
      </c>
      <c r="C63" s="3">
        <v>235</v>
      </c>
      <c r="D63" s="4">
        <v>210</v>
      </c>
      <c r="E63" s="5">
        <v>210</v>
      </c>
    </row>
    <row r="64" spans="1:5" ht="15" customHeight="1" x14ac:dyDescent="0.25">
      <c r="A64" s="1" t="s">
        <v>113</v>
      </c>
      <c r="B64" s="2" t="s">
        <v>114</v>
      </c>
      <c r="C64" s="3">
        <v>1455.5719999999999</v>
      </c>
      <c r="D64" s="4">
        <v>1335.1</v>
      </c>
      <c r="E64" s="5">
        <v>1347.1</v>
      </c>
    </row>
    <row r="65" spans="1:5" ht="23.25" customHeight="1" x14ac:dyDescent="0.25">
      <c r="A65" s="11" t="s">
        <v>115</v>
      </c>
      <c r="B65" s="12" t="s">
        <v>116</v>
      </c>
      <c r="C65" s="13">
        <f>C66+C68+C70+C72</f>
        <v>26439</v>
      </c>
      <c r="D65" s="13">
        <f t="shared" ref="D65:E65" si="25">D66+D68+D70+D72</f>
        <v>34344</v>
      </c>
      <c r="E65" s="15">
        <f t="shared" si="25"/>
        <v>25160</v>
      </c>
    </row>
    <row r="66" spans="1:5" ht="15" customHeight="1" x14ac:dyDescent="0.25">
      <c r="A66" s="11" t="s">
        <v>117</v>
      </c>
      <c r="B66" s="12" t="s">
        <v>118</v>
      </c>
      <c r="C66" s="13">
        <f>C67</f>
        <v>3000</v>
      </c>
      <c r="D66" s="13">
        <f t="shared" ref="D66:E66" si="26">D67</f>
        <v>3000</v>
      </c>
      <c r="E66" s="15">
        <f t="shared" si="26"/>
        <v>3000</v>
      </c>
    </row>
    <row r="67" spans="1:5" ht="20.25" customHeight="1" x14ac:dyDescent="0.25">
      <c r="A67" s="1" t="s">
        <v>119</v>
      </c>
      <c r="B67" s="2" t="s">
        <v>120</v>
      </c>
      <c r="C67" s="3">
        <v>3000</v>
      </c>
      <c r="D67" s="4">
        <v>3000</v>
      </c>
      <c r="E67" s="5">
        <v>3000</v>
      </c>
    </row>
    <row r="68" spans="1:5" ht="46.5" customHeight="1" x14ac:dyDescent="0.25">
      <c r="A68" s="11" t="s">
        <v>121</v>
      </c>
      <c r="B68" s="12" t="s">
        <v>122</v>
      </c>
      <c r="C68" s="13">
        <f>C69</f>
        <v>17854</v>
      </c>
      <c r="D68" s="13">
        <f t="shared" ref="D68:E68" si="27">D69</f>
        <v>26551</v>
      </c>
      <c r="E68" s="15">
        <f t="shared" si="27"/>
        <v>17367</v>
      </c>
    </row>
    <row r="69" spans="1:5" ht="52.5" customHeight="1" x14ac:dyDescent="0.25">
      <c r="A69" s="1" t="s">
        <v>123</v>
      </c>
      <c r="B69" s="2" t="s">
        <v>124</v>
      </c>
      <c r="C69" s="3">
        <v>17854</v>
      </c>
      <c r="D69" s="4">
        <v>26551</v>
      </c>
      <c r="E69" s="5">
        <v>17367</v>
      </c>
    </row>
    <row r="70" spans="1:5" ht="23.25" customHeight="1" x14ac:dyDescent="0.25">
      <c r="A70" s="11" t="s">
        <v>125</v>
      </c>
      <c r="B70" s="12" t="s">
        <v>126</v>
      </c>
      <c r="C70" s="13">
        <f>C71</f>
        <v>5085</v>
      </c>
      <c r="D70" s="13">
        <f t="shared" ref="D70:E70" si="28">D71</f>
        <v>4293</v>
      </c>
      <c r="E70" s="15">
        <f t="shared" si="28"/>
        <v>4293</v>
      </c>
    </row>
    <row r="71" spans="1:5" ht="23.25" customHeight="1" x14ac:dyDescent="0.25">
      <c r="A71" s="1" t="s">
        <v>127</v>
      </c>
      <c r="B71" s="2" t="s">
        <v>128</v>
      </c>
      <c r="C71" s="3">
        <v>5085</v>
      </c>
      <c r="D71" s="4">
        <v>4293</v>
      </c>
      <c r="E71" s="5">
        <v>4293</v>
      </c>
    </row>
    <row r="72" spans="1:5" ht="40.5" customHeight="1" x14ac:dyDescent="0.25">
      <c r="A72" s="11" t="s">
        <v>129</v>
      </c>
      <c r="B72" s="12" t="s">
        <v>130</v>
      </c>
      <c r="C72" s="13">
        <f>C73</f>
        <v>500</v>
      </c>
      <c r="D72" s="13">
        <f t="shared" ref="D72:E72" si="29">D73</f>
        <v>500</v>
      </c>
      <c r="E72" s="15">
        <f t="shared" si="29"/>
        <v>500</v>
      </c>
    </row>
    <row r="73" spans="1:5" ht="37.5" customHeight="1" x14ac:dyDescent="0.25">
      <c r="A73" s="1" t="s">
        <v>131</v>
      </c>
      <c r="B73" s="2" t="s">
        <v>132</v>
      </c>
      <c r="C73" s="3">
        <v>500</v>
      </c>
      <c r="D73" s="4">
        <v>500</v>
      </c>
      <c r="E73" s="5">
        <v>500</v>
      </c>
    </row>
    <row r="74" spans="1:5" ht="20.25" customHeight="1" x14ac:dyDescent="0.25">
      <c r="A74" s="11" t="s">
        <v>207</v>
      </c>
      <c r="B74" s="12" t="s">
        <v>208</v>
      </c>
      <c r="C74" s="13">
        <f>C75+C78+C80</f>
        <v>380</v>
      </c>
      <c r="D74" s="13">
        <f>D75+D78+D80</f>
        <v>350</v>
      </c>
      <c r="E74" s="14">
        <f>E75+E78+E80</f>
        <v>350</v>
      </c>
    </row>
    <row r="75" spans="1:5" ht="24" x14ac:dyDescent="0.25">
      <c r="A75" s="11" t="s">
        <v>209</v>
      </c>
      <c r="B75" s="12" t="s">
        <v>210</v>
      </c>
      <c r="C75" s="13">
        <f>SUM(C76:C77)</f>
        <v>170</v>
      </c>
      <c r="D75" s="13">
        <f>SUM(D76:D77)</f>
        <v>170</v>
      </c>
      <c r="E75" s="14">
        <f>SUM(E76:E77)</f>
        <v>170</v>
      </c>
    </row>
    <row r="76" spans="1:5" ht="37.5" customHeight="1" x14ac:dyDescent="0.25">
      <c r="A76" s="1" t="s">
        <v>211</v>
      </c>
      <c r="B76" s="2" t="s">
        <v>212</v>
      </c>
      <c r="C76" s="3">
        <v>130</v>
      </c>
      <c r="D76" s="8">
        <v>130</v>
      </c>
      <c r="E76" s="5">
        <v>130</v>
      </c>
    </row>
    <row r="77" spans="1:5" ht="37.5" customHeight="1" x14ac:dyDescent="0.25">
      <c r="A77" s="1" t="s">
        <v>233</v>
      </c>
      <c r="B77" s="2" t="s">
        <v>232</v>
      </c>
      <c r="C77" s="3">
        <v>40</v>
      </c>
      <c r="D77" s="8">
        <v>40</v>
      </c>
      <c r="E77" s="5">
        <v>40</v>
      </c>
    </row>
    <row r="78" spans="1:5" ht="60" x14ac:dyDescent="0.25">
      <c r="A78" s="11" t="s">
        <v>213</v>
      </c>
      <c r="B78" s="12" t="s">
        <v>214</v>
      </c>
      <c r="C78" s="13">
        <f>C79</f>
        <v>180</v>
      </c>
      <c r="D78" s="13">
        <f>D79</f>
        <v>180</v>
      </c>
      <c r="E78" s="14">
        <f>E79</f>
        <v>180</v>
      </c>
    </row>
    <row r="79" spans="1:5" ht="48" x14ac:dyDescent="0.25">
      <c r="A79" s="1" t="s">
        <v>215</v>
      </c>
      <c r="B79" s="2" t="s">
        <v>216</v>
      </c>
      <c r="C79" s="3">
        <v>180</v>
      </c>
      <c r="D79" s="8">
        <v>180</v>
      </c>
      <c r="E79" s="5">
        <v>180</v>
      </c>
    </row>
    <row r="80" spans="1:5" x14ac:dyDescent="0.25">
      <c r="A80" s="11" t="s">
        <v>217</v>
      </c>
      <c r="B80" s="12" t="s">
        <v>218</v>
      </c>
      <c r="C80" s="13">
        <f>C81</f>
        <v>30</v>
      </c>
      <c r="D80" s="13">
        <f t="shared" ref="D80:E80" si="30">D81</f>
        <v>0</v>
      </c>
      <c r="E80" s="14">
        <f t="shared" si="30"/>
        <v>0</v>
      </c>
    </row>
    <row r="81" spans="1:7" ht="37.5" customHeight="1" x14ac:dyDescent="0.25">
      <c r="A81" s="1" t="s">
        <v>219</v>
      </c>
      <c r="B81" s="2" t="s">
        <v>220</v>
      </c>
      <c r="C81" s="3">
        <v>30</v>
      </c>
      <c r="D81" s="8">
        <v>0</v>
      </c>
      <c r="E81" s="5">
        <v>0</v>
      </c>
    </row>
    <row r="82" spans="1:7" ht="26.25" customHeight="1" x14ac:dyDescent="0.25">
      <c r="A82" s="11" t="s">
        <v>133</v>
      </c>
      <c r="B82" s="12" t="s">
        <v>134</v>
      </c>
      <c r="C82" s="13">
        <f>C83</f>
        <v>700</v>
      </c>
      <c r="D82" s="13">
        <f t="shared" ref="D82:E83" si="31">D83</f>
        <v>700</v>
      </c>
      <c r="E82" s="15">
        <f t="shared" si="31"/>
        <v>700</v>
      </c>
    </row>
    <row r="83" spans="1:7" ht="15" customHeight="1" x14ac:dyDescent="0.25">
      <c r="A83" s="11" t="s">
        <v>135</v>
      </c>
      <c r="B83" s="12" t="s">
        <v>136</v>
      </c>
      <c r="C83" s="13">
        <f>C84</f>
        <v>700</v>
      </c>
      <c r="D83" s="13">
        <f t="shared" si="31"/>
        <v>700</v>
      </c>
      <c r="E83" s="15">
        <f t="shared" si="31"/>
        <v>700</v>
      </c>
    </row>
    <row r="84" spans="1:7" ht="15" customHeight="1" x14ac:dyDescent="0.25">
      <c r="A84" s="1" t="s">
        <v>137</v>
      </c>
      <c r="B84" s="2" t="s">
        <v>138</v>
      </c>
      <c r="C84" s="3">
        <v>700</v>
      </c>
      <c r="D84" s="4">
        <v>700</v>
      </c>
      <c r="E84" s="5">
        <v>700</v>
      </c>
    </row>
    <row r="85" spans="1:7" ht="24.75" customHeight="1" x14ac:dyDescent="0.25">
      <c r="A85" s="11" t="s">
        <v>139</v>
      </c>
      <c r="B85" s="12" t="s">
        <v>140</v>
      </c>
      <c r="C85" s="13">
        <f>C86</f>
        <v>2478333.37</v>
      </c>
      <c r="D85" s="13">
        <f t="shared" ref="D85:E85" si="32">D86</f>
        <v>2570299.67</v>
      </c>
      <c r="E85" s="15">
        <f t="shared" si="32"/>
        <v>2348069.09</v>
      </c>
    </row>
    <row r="86" spans="1:7" ht="31.5" customHeight="1" x14ac:dyDescent="0.25">
      <c r="A86" s="11" t="s">
        <v>141</v>
      </c>
      <c r="B86" s="12" t="s">
        <v>142</v>
      </c>
      <c r="C86" s="13">
        <f>C87+C89+C122+C144</f>
        <v>2478333.37</v>
      </c>
      <c r="D86" s="13">
        <f>D87+D89+D122+D144</f>
        <v>2570299.67</v>
      </c>
      <c r="E86" s="15">
        <f>E87+E89+E122+E144</f>
        <v>2348069.09</v>
      </c>
    </row>
    <row r="87" spans="1:7" ht="19.5" customHeight="1" x14ac:dyDescent="0.25">
      <c r="A87" s="11" t="s">
        <v>143</v>
      </c>
      <c r="B87" s="12" t="s">
        <v>144</v>
      </c>
      <c r="C87" s="13">
        <f>C88</f>
        <v>3503</v>
      </c>
      <c r="D87" s="13">
        <f t="shared" ref="D87:E87" si="33">D88</f>
        <v>3913</v>
      </c>
      <c r="E87" s="15">
        <f t="shared" si="33"/>
        <v>1287</v>
      </c>
    </row>
    <row r="88" spans="1:7" ht="15" customHeight="1" x14ac:dyDescent="0.25">
      <c r="A88" s="1" t="s">
        <v>176</v>
      </c>
      <c r="B88" s="2" t="s">
        <v>177</v>
      </c>
      <c r="C88" s="3">
        <v>3503</v>
      </c>
      <c r="D88" s="4">
        <v>3913</v>
      </c>
      <c r="E88" s="5">
        <v>1287</v>
      </c>
    </row>
    <row r="89" spans="1:7" ht="24.75" customHeight="1" x14ac:dyDescent="0.25">
      <c r="A89" s="11" t="s">
        <v>145</v>
      </c>
      <c r="B89" s="12" t="s">
        <v>146</v>
      </c>
      <c r="C89" s="13">
        <f>SUM(C90:C95)+C96</f>
        <v>412238.69999999995</v>
      </c>
      <c r="D89" s="13">
        <f>SUM(D90:D95)+D96</f>
        <v>501930</v>
      </c>
      <c r="E89" s="15">
        <f>SUM(E90:E95)+E96</f>
        <v>322510.08999999997</v>
      </c>
    </row>
    <row r="90" spans="1:7" ht="27" customHeight="1" x14ac:dyDescent="0.25">
      <c r="A90" s="1" t="s">
        <v>200</v>
      </c>
      <c r="B90" s="2" t="s">
        <v>201</v>
      </c>
      <c r="C90" s="3">
        <v>48916</v>
      </c>
      <c r="D90" s="4">
        <v>142500</v>
      </c>
      <c r="E90" s="5">
        <v>0</v>
      </c>
    </row>
    <row r="91" spans="1:7" ht="23.25" customHeight="1" x14ac:dyDescent="0.25">
      <c r="A91" s="1" t="s">
        <v>192</v>
      </c>
      <c r="B91" s="2" t="s">
        <v>195</v>
      </c>
      <c r="C91" s="3">
        <v>0</v>
      </c>
      <c r="D91" s="4">
        <v>55650</v>
      </c>
      <c r="E91" s="5">
        <v>0</v>
      </c>
    </row>
    <row r="92" spans="1:7" s="10" customFormat="1" ht="36" x14ac:dyDescent="0.2">
      <c r="A92" s="1" t="s">
        <v>204</v>
      </c>
      <c r="B92" s="9" t="s">
        <v>205</v>
      </c>
      <c r="C92" s="3">
        <v>64575</v>
      </c>
      <c r="D92" s="4">
        <v>69298</v>
      </c>
      <c r="E92" s="5">
        <v>69385</v>
      </c>
      <c r="G92" s="16"/>
    </row>
    <row r="93" spans="1:7" ht="23.25" customHeight="1" x14ac:dyDescent="0.25">
      <c r="A93" s="1" t="s">
        <v>193</v>
      </c>
      <c r="B93" s="2" t="s">
        <v>194</v>
      </c>
      <c r="C93" s="3">
        <v>893.9</v>
      </c>
      <c r="D93" s="4">
        <v>1756</v>
      </c>
      <c r="E93" s="5">
        <v>1755</v>
      </c>
    </row>
    <row r="94" spans="1:7" ht="36" x14ac:dyDescent="0.25">
      <c r="A94" s="1" t="s">
        <v>270</v>
      </c>
      <c r="B94" s="2" t="s">
        <v>271</v>
      </c>
      <c r="C94" s="3">
        <v>67599.460000000006</v>
      </c>
      <c r="D94" s="4">
        <v>0</v>
      </c>
      <c r="E94" s="5">
        <v>0</v>
      </c>
    </row>
    <row r="95" spans="1:7" ht="36.75" customHeight="1" x14ac:dyDescent="0.25">
      <c r="A95" s="1" t="s">
        <v>202</v>
      </c>
      <c r="B95" s="2" t="s">
        <v>203</v>
      </c>
      <c r="C95" s="3">
        <v>7188</v>
      </c>
      <c r="D95" s="4">
        <v>30624</v>
      </c>
      <c r="E95" s="5">
        <v>0</v>
      </c>
    </row>
    <row r="96" spans="1:7" ht="21" customHeight="1" x14ac:dyDescent="0.25">
      <c r="A96" s="11" t="s">
        <v>147</v>
      </c>
      <c r="B96" s="12" t="s">
        <v>148</v>
      </c>
      <c r="C96" s="13">
        <f>SUM(C97:C121)</f>
        <v>223066.34</v>
      </c>
      <c r="D96" s="13">
        <f t="shared" ref="D96:E96" si="34">SUM(D97:D121)</f>
        <v>202102</v>
      </c>
      <c r="E96" s="15">
        <f t="shared" si="34"/>
        <v>251370.09</v>
      </c>
    </row>
    <row r="97" spans="1:7" ht="35.25" customHeight="1" x14ac:dyDescent="0.25">
      <c r="A97" s="1" t="s">
        <v>237</v>
      </c>
      <c r="B97" s="2" t="s">
        <v>172</v>
      </c>
      <c r="C97" s="3">
        <v>0</v>
      </c>
      <c r="D97" s="4">
        <v>0</v>
      </c>
      <c r="E97" s="5">
        <v>109633.22</v>
      </c>
      <c r="G97" s="31"/>
    </row>
    <row r="98" spans="1:7" ht="36.75" customHeight="1" x14ac:dyDescent="0.25">
      <c r="A98" s="1" t="s">
        <v>236</v>
      </c>
      <c r="B98" s="2" t="s">
        <v>171</v>
      </c>
      <c r="C98" s="3">
        <v>1570</v>
      </c>
      <c r="D98" s="4">
        <v>0</v>
      </c>
      <c r="E98" s="5">
        <v>2325.87</v>
      </c>
    </row>
    <row r="99" spans="1:7" ht="36.75" customHeight="1" x14ac:dyDescent="0.25">
      <c r="A99" s="1" t="s">
        <v>238</v>
      </c>
      <c r="B99" s="2" t="s">
        <v>224</v>
      </c>
      <c r="C99" s="3">
        <v>0</v>
      </c>
      <c r="D99" s="4">
        <v>8964</v>
      </c>
      <c r="E99" s="5">
        <v>0</v>
      </c>
    </row>
    <row r="100" spans="1:7" ht="27" customHeight="1" x14ac:dyDescent="0.25">
      <c r="A100" s="1" t="s">
        <v>234</v>
      </c>
      <c r="B100" s="2" t="s">
        <v>156</v>
      </c>
      <c r="C100" s="3">
        <v>218</v>
      </c>
      <c r="D100" s="4">
        <v>218</v>
      </c>
      <c r="E100" s="5">
        <v>218</v>
      </c>
    </row>
    <row r="101" spans="1:7" ht="26.25" customHeight="1" x14ac:dyDescent="0.25">
      <c r="A101" s="1" t="s">
        <v>242</v>
      </c>
      <c r="B101" s="2" t="s">
        <v>157</v>
      </c>
      <c r="C101" s="3">
        <v>0</v>
      </c>
      <c r="D101" s="4">
        <v>7393.5</v>
      </c>
      <c r="E101" s="5">
        <v>0</v>
      </c>
    </row>
    <row r="102" spans="1:7" ht="50.25" customHeight="1" x14ac:dyDescent="0.25">
      <c r="A102" s="1" t="s">
        <v>243</v>
      </c>
      <c r="B102" s="2" t="s">
        <v>158</v>
      </c>
      <c r="C102" s="3">
        <v>0</v>
      </c>
      <c r="D102" s="4">
        <v>26862</v>
      </c>
      <c r="E102" s="5">
        <v>0</v>
      </c>
    </row>
    <row r="103" spans="1:7" ht="25.5" customHeight="1" x14ac:dyDescent="0.25">
      <c r="A103" s="1" t="s">
        <v>239</v>
      </c>
      <c r="B103" s="2" t="s">
        <v>159</v>
      </c>
      <c r="C103" s="3">
        <v>44851</v>
      </c>
      <c r="D103" s="4">
        <v>50319</v>
      </c>
      <c r="E103" s="5">
        <v>52481</v>
      </c>
    </row>
    <row r="104" spans="1:7" ht="25.5" customHeight="1" x14ac:dyDescent="0.25">
      <c r="A104" s="1" t="s">
        <v>240</v>
      </c>
      <c r="B104" s="2" t="s">
        <v>225</v>
      </c>
      <c r="C104" s="3">
        <v>0</v>
      </c>
      <c r="D104" s="4">
        <v>24805</v>
      </c>
      <c r="E104" s="5">
        <v>0</v>
      </c>
    </row>
    <row r="105" spans="1:7" ht="25.5" customHeight="1" x14ac:dyDescent="0.25">
      <c r="A105" s="1" t="s">
        <v>241</v>
      </c>
      <c r="B105" s="2" t="s">
        <v>226</v>
      </c>
      <c r="C105" s="3">
        <v>0</v>
      </c>
      <c r="D105" s="4">
        <v>0</v>
      </c>
      <c r="E105" s="5">
        <v>40204</v>
      </c>
    </row>
    <row r="106" spans="1:7" ht="25.5" customHeight="1" x14ac:dyDescent="0.25">
      <c r="A106" s="1" t="s">
        <v>235</v>
      </c>
      <c r="B106" s="2" t="s">
        <v>227</v>
      </c>
      <c r="C106" s="3">
        <v>7368</v>
      </c>
      <c r="D106" s="4">
        <v>0</v>
      </c>
      <c r="E106" s="5">
        <v>0</v>
      </c>
    </row>
    <row r="107" spans="1:7" ht="17.25" customHeight="1" x14ac:dyDescent="0.25">
      <c r="A107" s="1" t="s">
        <v>244</v>
      </c>
      <c r="B107" s="7" t="s">
        <v>160</v>
      </c>
      <c r="C107" s="3">
        <v>12339.55</v>
      </c>
      <c r="D107" s="8">
        <v>0</v>
      </c>
      <c r="E107" s="5">
        <v>0</v>
      </c>
    </row>
    <row r="108" spans="1:7" ht="56.25" customHeight="1" x14ac:dyDescent="0.25">
      <c r="A108" s="1" t="s">
        <v>246</v>
      </c>
      <c r="B108" s="7" t="s">
        <v>173</v>
      </c>
      <c r="C108" s="3">
        <v>1237</v>
      </c>
      <c r="D108" s="8">
        <v>1237</v>
      </c>
      <c r="E108" s="5">
        <v>1237</v>
      </c>
    </row>
    <row r="109" spans="1:7" ht="48" x14ac:dyDescent="0.25">
      <c r="A109" s="1" t="s">
        <v>249</v>
      </c>
      <c r="B109" s="7" t="s">
        <v>229</v>
      </c>
      <c r="C109" s="3">
        <v>42285</v>
      </c>
      <c r="D109" s="8">
        <v>35096</v>
      </c>
      <c r="E109" s="5">
        <v>35096</v>
      </c>
    </row>
    <row r="110" spans="1:7" ht="39.75" customHeight="1" x14ac:dyDescent="0.25">
      <c r="A110" s="1" t="s">
        <v>248</v>
      </c>
      <c r="B110" s="7" t="s">
        <v>161</v>
      </c>
      <c r="C110" s="3">
        <v>538</v>
      </c>
      <c r="D110" s="8">
        <v>538</v>
      </c>
      <c r="E110" s="5">
        <v>538</v>
      </c>
    </row>
    <row r="111" spans="1:7" ht="39.75" customHeight="1" x14ac:dyDescent="0.25">
      <c r="A111" s="1" t="s">
        <v>247</v>
      </c>
      <c r="B111" s="7" t="s">
        <v>228</v>
      </c>
      <c r="C111" s="3">
        <v>0</v>
      </c>
      <c r="D111" s="8">
        <v>1680</v>
      </c>
      <c r="E111" s="5">
        <v>0</v>
      </c>
    </row>
    <row r="112" spans="1:7" ht="26.25" customHeight="1" x14ac:dyDescent="0.25">
      <c r="A112" s="1" t="s">
        <v>250</v>
      </c>
      <c r="B112" s="7" t="s">
        <v>162</v>
      </c>
      <c r="C112" s="3">
        <v>6942</v>
      </c>
      <c r="D112" s="8">
        <v>6942</v>
      </c>
      <c r="E112" s="5">
        <v>6942</v>
      </c>
    </row>
    <row r="113" spans="1:5" ht="48.75" customHeight="1" x14ac:dyDescent="0.25">
      <c r="A113" s="1" t="s">
        <v>251</v>
      </c>
      <c r="B113" s="7" t="s">
        <v>163</v>
      </c>
      <c r="C113" s="3">
        <v>705</v>
      </c>
      <c r="D113" s="8">
        <v>712</v>
      </c>
      <c r="E113" s="5">
        <v>768</v>
      </c>
    </row>
    <row r="114" spans="1:5" ht="30.75" customHeight="1" x14ac:dyDescent="0.25">
      <c r="A114" s="1" t="s">
        <v>252</v>
      </c>
      <c r="B114" s="2" t="s">
        <v>164</v>
      </c>
      <c r="C114" s="3">
        <v>0</v>
      </c>
      <c r="D114" s="4">
        <v>2796</v>
      </c>
      <c r="E114" s="5">
        <v>1927</v>
      </c>
    </row>
    <row r="115" spans="1:5" ht="36.75" customHeight="1" x14ac:dyDescent="0.25">
      <c r="A115" s="1" t="s">
        <v>253</v>
      </c>
      <c r="B115" s="2" t="s">
        <v>165</v>
      </c>
      <c r="C115" s="3">
        <v>0</v>
      </c>
      <c r="D115" s="4">
        <v>14873</v>
      </c>
      <c r="E115" s="5">
        <v>0</v>
      </c>
    </row>
    <row r="116" spans="1:5" ht="28.5" customHeight="1" x14ac:dyDescent="0.25">
      <c r="A116" s="1" t="s">
        <v>245</v>
      </c>
      <c r="B116" s="2" t="s">
        <v>189</v>
      </c>
      <c r="C116" s="3">
        <v>18350.5</v>
      </c>
      <c r="D116" s="4">
        <v>0</v>
      </c>
      <c r="E116" s="5">
        <v>0</v>
      </c>
    </row>
    <row r="117" spans="1:5" ht="28.5" customHeight="1" x14ac:dyDescent="0.25">
      <c r="A117" s="1" t="s">
        <v>272</v>
      </c>
      <c r="B117" s="2" t="s">
        <v>273</v>
      </c>
      <c r="C117" s="3">
        <v>33000</v>
      </c>
      <c r="D117" s="8">
        <v>0</v>
      </c>
      <c r="E117" s="5">
        <v>0</v>
      </c>
    </row>
    <row r="118" spans="1:5" ht="21" customHeight="1" x14ac:dyDescent="0.25">
      <c r="A118" s="1" t="s">
        <v>274</v>
      </c>
      <c r="B118" s="2" t="s">
        <v>275</v>
      </c>
      <c r="C118" s="3">
        <v>39032.33</v>
      </c>
      <c r="D118" s="8">
        <v>0</v>
      </c>
      <c r="E118" s="5">
        <v>0</v>
      </c>
    </row>
    <row r="119" spans="1:5" ht="48" x14ac:dyDescent="0.25">
      <c r="A119" s="1" t="s">
        <v>276</v>
      </c>
      <c r="B119" s="2" t="s">
        <v>277</v>
      </c>
      <c r="C119" s="3">
        <v>1569</v>
      </c>
      <c r="D119" s="8">
        <v>1569</v>
      </c>
      <c r="E119" s="5">
        <v>0</v>
      </c>
    </row>
    <row r="120" spans="1:5" ht="60" x14ac:dyDescent="0.25">
      <c r="A120" s="1" t="s">
        <v>280</v>
      </c>
      <c r="B120" s="2" t="s">
        <v>278</v>
      </c>
      <c r="C120" s="3">
        <v>13060.96</v>
      </c>
      <c r="D120" s="8">
        <v>16326.3</v>
      </c>
      <c r="E120" s="5">
        <v>0</v>
      </c>
    </row>
    <row r="121" spans="1:5" ht="72" x14ac:dyDescent="0.25">
      <c r="A121" s="1" t="s">
        <v>281</v>
      </c>
      <c r="B121" s="2" t="s">
        <v>279</v>
      </c>
      <c r="C121" s="3">
        <v>0</v>
      </c>
      <c r="D121" s="8">
        <v>1771.2</v>
      </c>
      <c r="E121" s="5">
        <v>0</v>
      </c>
    </row>
    <row r="122" spans="1:5" ht="23.25" customHeight="1" x14ac:dyDescent="0.25">
      <c r="A122" s="11" t="s">
        <v>149</v>
      </c>
      <c r="B122" s="12" t="s">
        <v>150</v>
      </c>
      <c r="C122" s="13">
        <f>SUM(C123:C134)+C135</f>
        <v>2009170</v>
      </c>
      <c r="D122" s="13">
        <f>SUM(D123:D134)+D135</f>
        <v>2011035</v>
      </c>
      <c r="E122" s="15">
        <f>SUM(E123:E134)+E135</f>
        <v>2024272</v>
      </c>
    </row>
    <row r="123" spans="1:5" ht="25.5" customHeight="1" x14ac:dyDescent="0.25">
      <c r="A123" s="1" t="s">
        <v>179</v>
      </c>
      <c r="B123" s="2" t="s">
        <v>180</v>
      </c>
      <c r="C123" s="3">
        <v>79072</v>
      </c>
      <c r="D123" s="4">
        <v>81687</v>
      </c>
      <c r="E123" s="5">
        <v>84470</v>
      </c>
    </row>
    <row r="124" spans="1:5" ht="45.75" customHeight="1" x14ac:dyDescent="0.25">
      <c r="A124" s="1" t="s">
        <v>254</v>
      </c>
      <c r="B124" s="2" t="s">
        <v>196</v>
      </c>
      <c r="C124" s="3">
        <v>939</v>
      </c>
      <c r="D124" s="4">
        <v>921</v>
      </c>
      <c r="E124" s="5">
        <v>923</v>
      </c>
    </row>
    <row r="125" spans="1:5" ht="36" x14ac:dyDescent="0.25">
      <c r="A125" s="1" t="s">
        <v>255</v>
      </c>
      <c r="B125" s="2" t="s">
        <v>197</v>
      </c>
      <c r="C125" s="3">
        <v>6545</v>
      </c>
      <c r="D125" s="4">
        <v>6545</v>
      </c>
      <c r="E125" s="5">
        <v>6545</v>
      </c>
    </row>
    <row r="126" spans="1:5" ht="29.25" customHeight="1" x14ac:dyDescent="0.25">
      <c r="A126" s="1" t="s">
        <v>256</v>
      </c>
      <c r="B126" s="2" t="s">
        <v>206</v>
      </c>
      <c r="C126" s="3">
        <v>1939</v>
      </c>
      <c r="D126" s="4">
        <v>1939</v>
      </c>
      <c r="E126" s="5">
        <v>1939</v>
      </c>
    </row>
    <row r="127" spans="1:5" ht="23.25" customHeight="1" x14ac:dyDescent="0.25">
      <c r="A127" s="1" t="s">
        <v>257</v>
      </c>
      <c r="B127" s="2" t="s">
        <v>198</v>
      </c>
      <c r="C127" s="3">
        <v>662</v>
      </c>
      <c r="D127" s="4">
        <v>662</v>
      </c>
      <c r="E127" s="5">
        <v>662</v>
      </c>
    </row>
    <row r="128" spans="1:5" ht="36" x14ac:dyDescent="0.25">
      <c r="A128" s="1" t="s">
        <v>258</v>
      </c>
      <c r="B128" s="2" t="s">
        <v>199</v>
      </c>
      <c r="C128" s="3">
        <v>63</v>
      </c>
      <c r="D128" s="4">
        <v>63</v>
      </c>
      <c r="E128" s="5">
        <v>63</v>
      </c>
    </row>
    <row r="129" spans="1:5" ht="43.5" customHeight="1" x14ac:dyDescent="0.25">
      <c r="A129" s="1" t="s">
        <v>181</v>
      </c>
      <c r="B129" s="2" t="s">
        <v>185</v>
      </c>
      <c r="C129" s="3">
        <v>42104</v>
      </c>
      <c r="D129" s="4">
        <v>42104</v>
      </c>
      <c r="E129" s="5">
        <v>42104</v>
      </c>
    </row>
    <row r="130" spans="1:5" ht="39.75" customHeight="1" x14ac:dyDescent="0.25">
      <c r="A130" s="1" t="s">
        <v>182</v>
      </c>
      <c r="B130" s="2" t="s">
        <v>186</v>
      </c>
      <c r="C130" s="3">
        <v>13950</v>
      </c>
      <c r="D130" s="4">
        <v>13950</v>
      </c>
      <c r="E130" s="5">
        <v>25574</v>
      </c>
    </row>
    <row r="131" spans="1:5" ht="23.25" customHeight="1" x14ac:dyDescent="0.25">
      <c r="A131" s="1" t="s">
        <v>183</v>
      </c>
      <c r="B131" s="2" t="s">
        <v>187</v>
      </c>
      <c r="C131" s="3">
        <v>10634</v>
      </c>
      <c r="D131" s="4">
        <v>10634</v>
      </c>
      <c r="E131" s="5">
        <v>10634</v>
      </c>
    </row>
    <row r="132" spans="1:5" ht="34.5" customHeight="1" x14ac:dyDescent="0.25">
      <c r="A132" s="1" t="s">
        <v>184</v>
      </c>
      <c r="B132" s="2" t="s">
        <v>188</v>
      </c>
      <c r="C132" s="3">
        <v>4</v>
      </c>
      <c r="D132" s="4">
        <v>1230</v>
      </c>
      <c r="E132" s="5">
        <v>58</v>
      </c>
    </row>
    <row r="133" spans="1:5" ht="34.5" customHeight="1" x14ac:dyDescent="0.25">
      <c r="A133" s="1" t="s">
        <v>284</v>
      </c>
      <c r="B133" s="2" t="s">
        <v>285</v>
      </c>
      <c r="C133" s="3">
        <v>50387</v>
      </c>
      <c r="D133" s="3">
        <v>50387</v>
      </c>
      <c r="E133" s="5">
        <v>50387</v>
      </c>
    </row>
    <row r="134" spans="1:5" ht="28.5" customHeight="1" x14ac:dyDescent="0.25">
      <c r="A134" s="1" t="s">
        <v>191</v>
      </c>
      <c r="B134" s="2" t="s">
        <v>190</v>
      </c>
      <c r="C134" s="3">
        <v>1958</v>
      </c>
      <c r="D134" s="4">
        <v>0</v>
      </c>
      <c r="E134" s="5">
        <v>0</v>
      </c>
    </row>
    <row r="135" spans="1:5" ht="22.5" customHeight="1" x14ac:dyDescent="0.25">
      <c r="A135" s="11" t="s">
        <v>151</v>
      </c>
      <c r="B135" s="12" t="s">
        <v>152</v>
      </c>
      <c r="C135" s="13">
        <f>SUM(C136:C143)</f>
        <v>1800913</v>
      </c>
      <c r="D135" s="13">
        <f t="shared" ref="D135:E135" si="35">SUM(D136:D143)</f>
        <v>1800913</v>
      </c>
      <c r="E135" s="15">
        <f t="shared" si="35"/>
        <v>1800913</v>
      </c>
    </row>
    <row r="136" spans="1:5" ht="99" customHeight="1" x14ac:dyDescent="0.25">
      <c r="A136" s="1" t="s">
        <v>259</v>
      </c>
      <c r="B136" s="2" t="s">
        <v>178</v>
      </c>
      <c r="C136" s="3">
        <v>239</v>
      </c>
      <c r="D136" s="4">
        <v>239</v>
      </c>
      <c r="E136" s="5">
        <v>239</v>
      </c>
    </row>
    <row r="137" spans="1:5" ht="86.25" customHeight="1" x14ac:dyDescent="0.25">
      <c r="A137" s="1" t="s">
        <v>260</v>
      </c>
      <c r="B137" s="2" t="s">
        <v>174</v>
      </c>
      <c r="C137" s="3">
        <v>478</v>
      </c>
      <c r="D137" s="4">
        <v>478</v>
      </c>
      <c r="E137" s="5">
        <v>478</v>
      </c>
    </row>
    <row r="138" spans="1:5" ht="56.25" customHeight="1" x14ac:dyDescent="0.25">
      <c r="A138" s="1" t="s">
        <v>261</v>
      </c>
      <c r="B138" s="2" t="s">
        <v>175</v>
      </c>
      <c r="C138" s="3">
        <v>726</v>
      </c>
      <c r="D138" s="4">
        <v>726</v>
      </c>
      <c r="E138" s="5">
        <v>726</v>
      </c>
    </row>
    <row r="139" spans="1:5" ht="24.75" customHeight="1" x14ac:dyDescent="0.25">
      <c r="A139" s="1" t="s">
        <v>262</v>
      </c>
      <c r="B139" s="2" t="s">
        <v>166</v>
      </c>
      <c r="C139" s="3">
        <v>3936</v>
      </c>
      <c r="D139" s="4">
        <v>3936</v>
      </c>
      <c r="E139" s="5">
        <v>3936</v>
      </c>
    </row>
    <row r="140" spans="1:5" ht="89.25" customHeight="1" x14ac:dyDescent="0.25">
      <c r="A140" s="1" t="s">
        <v>263</v>
      </c>
      <c r="B140" s="2" t="s">
        <v>167</v>
      </c>
      <c r="C140" s="3">
        <v>13352</v>
      </c>
      <c r="D140" s="4">
        <v>13352</v>
      </c>
      <c r="E140" s="5">
        <v>13352</v>
      </c>
    </row>
    <row r="141" spans="1:5" ht="102.75" customHeight="1" x14ac:dyDescent="0.25">
      <c r="A141" s="1" t="s">
        <v>264</v>
      </c>
      <c r="B141" s="2" t="s">
        <v>168</v>
      </c>
      <c r="C141" s="3">
        <v>1130445</v>
      </c>
      <c r="D141" s="3">
        <v>1130445</v>
      </c>
      <c r="E141" s="5">
        <v>1130445</v>
      </c>
    </row>
    <row r="142" spans="1:5" ht="63" customHeight="1" x14ac:dyDescent="0.25">
      <c r="A142" s="1" t="s">
        <v>265</v>
      </c>
      <c r="B142" s="2" t="s">
        <v>169</v>
      </c>
      <c r="C142" s="3">
        <v>1694</v>
      </c>
      <c r="D142" s="4">
        <v>1694</v>
      </c>
      <c r="E142" s="5">
        <v>1694</v>
      </c>
    </row>
    <row r="143" spans="1:5" ht="74.25" customHeight="1" x14ac:dyDescent="0.25">
      <c r="A143" s="1" t="s">
        <v>266</v>
      </c>
      <c r="B143" s="2" t="s">
        <v>170</v>
      </c>
      <c r="C143" s="3">
        <v>650043</v>
      </c>
      <c r="D143" s="4">
        <v>650043</v>
      </c>
      <c r="E143" s="5">
        <v>650043</v>
      </c>
    </row>
    <row r="144" spans="1:5" ht="24.75" customHeight="1" x14ac:dyDescent="0.25">
      <c r="A144" s="11" t="s">
        <v>153</v>
      </c>
      <c r="B144" s="12" t="s">
        <v>154</v>
      </c>
      <c r="C144" s="13">
        <f>SUM(C145:C146)</f>
        <v>53421.67</v>
      </c>
      <c r="D144" s="13">
        <f t="shared" ref="D144:E144" si="36">SUM(D145:D146)</f>
        <v>53421.67</v>
      </c>
      <c r="E144" s="15">
        <f t="shared" si="36"/>
        <v>0</v>
      </c>
    </row>
    <row r="145" spans="1:5" ht="36" x14ac:dyDescent="0.25">
      <c r="A145" s="1" t="s">
        <v>267</v>
      </c>
      <c r="B145" s="2" t="s">
        <v>268</v>
      </c>
      <c r="C145" s="3">
        <v>52921.67</v>
      </c>
      <c r="D145" s="4">
        <v>52921.67</v>
      </c>
      <c r="E145" s="5">
        <v>0</v>
      </c>
    </row>
    <row r="146" spans="1:5" ht="24.75" thickBot="1" x14ac:dyDescent="0.3">
      <c r="A146" s="1" t="s">
        <v>282</v>
      </c>
      <c r="B146" s="39" t="s">
        <v>283</v>
      </c>
      <c r="C146" s="40">
        <v>500</v>
      </c>
      <c r="D146" s="41">
        <v>500</v>
      </c>
      <c r="E146" s="42">
        <v>0</v>
      </c>
    </row>
    <row r="147" spans="1:5" ht="15" customHeight="1" thickBot="1" x14ac:dyDescent="0.3">
      <c r="A147" s="48" t="s">
        <v>155</v>
      </c>
      <c r="B147" s="49"/>
      <c r="C147" s="32">
        <f>C7+C85</f>
        <v>4956470.0710000005</v>
      </c>
      <c r="D147" s="32">
        <f>D7+D85</f>
        <v>4968230.0250000004</v>
      </c>
      <c r="E147" s="33">
        <f>E7+E85</f>
        <v>4801771.034</v>
      </c>
    </row>
    <row r="148" spans="1:5" x14ac:dyDescent="0.25">
      <c r="A148" s="34"/>
      <c r="B148" s="34"/>
      <c r="C148" s="34"/>
      <c r="D148" s="34"/>
      <c r="E148" s="34"/>
    </row>
    <row r="149" spans="1:5" x14ac:dyDescent="0.25">
      <c r="A149" s="35"/>
    </row>
    <row r="150" spans="1:5" ht="15" customHeight="1" x14ac:dyDescent="0.25">
      <c r="A150" s="47"/>
      <c r="B150" s="47"/>
      <c r="C150" s="36"/>
    </row>
  </sheetData>
  <mergeCells count="9">
    <mergeCell ref="D4:E4"/>
    <mergeCell ref="A2:E2"/>
    <mergeCell ref="A3:E3"/>
    <mergeCell ref="D1:E1"/>
    <mergeCell ref="A150:B150"/>
    <mergeCell ref="A147:B147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07.12.2020</vt:lpstr>
      <vt:lpstr>'07.12.2020'!Заголовки_для_печати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2020-12-16T13:20:51Z</cp:lastPrinted>
  <dcterms:created xsi:type="dcterms:W3CDTF">2019-11-01T08:25:04Z</dcterms:created>
  <dcterms:modified xsi:type="dcterms:W3CDTF">2020-12-21T09:42:22Z</dcterms:modified>
</cp:coreProperties>
</file>