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Пост. Адм. от 27.12.2021 № 1032-12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Area" localSheetId="0">Лист1!$A$1:$BF$48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BF13" i="1" l="1"/>
  <c r="BB13" i="1"/>
  <c r="AE13" i="1"/>
  <c r="AD13" i="1"/>
  <c r="Y13" i="1"/>
  <c r="X13" i="1"/>
  <c r="V13" i="1"/>
  <c r="U13" i="1"/>
  <c r="S13" i="1"/>
  <c r="R13" i="1"/>
  <c r="N43" i="1" l="1"/>
  <c r="M42" i="1"/>
  <c r="M39" i="1"/>
  <c r="N38" i="1"/>
  <c r="AY10" i="1" l="1"/>
  <c r="BE13" i="1" l="1"/>
  <c r="BD13" i="1"/>
  <c r="BC13" i="1"/>
  <c r="AW13" i="1" l="1"/>
  <c r="AN13" i="1"/>
  <c r="AZ10" i="1"/>
  <c r="BA10" i="1"/>
  <c r="AM13" i="1" l="1"/>
  <c r="AK13" i="1"/>
</calcChain>
</file>

<file path=xl/sharedStrings.xml><?xml version="1.0" encoding="utf-8"?>
<sst xmlns="http://schemas.openxmlformats.org/spreadsheetml/2006/main" count="401" uniqueCount="170">
  <si>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</si>
  <si>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</si>
  <si>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</si>
  <si>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</si>
  <si>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</si>
  <si>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</si>
  <si>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</si>
  <si>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</si>
  <si>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</si>
  <si>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</si>
  <si>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</si>
  <si>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</si>
  <si>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</si>
  <si>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</si>
  <si>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</si>
  <si>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</si>
  <si>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</si>
  <si>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</si>
  <si>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</si>
  <si>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</si>
  <si>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</si>
  <si>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</si>
  <si>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</si>
  <si>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</si>
  <si>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</si>
  <si>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</si>
  <si>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</si>
  <si>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</si>
  <si>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</si>
  <si>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</si>
  <si>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</si>
  <si>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</si>
  <si>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</si>
  <si>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</si>
  <si>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</si>
  <si>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</si>
  <si>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</si>
  <si>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</si>
  <si>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</si>
  <si>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</si>
  <si>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</si>
  <si>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</si>
  <si>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</si>
  <si>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</si>
  <si>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</si>
  <si>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Устройство колясочной зоны</t>
  </si>
  <si>
    <t>шлакоблок</t>
  </si>
  <si>
    <t>0,00</t>
  </si>
  <si>
    <t>Итого КПР 2019: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</si>
  <si>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2019 г.
</t>
  </si>
  <si>
    <t>г. Электросталь, пр-кт. Ленина, д.2 к.2</t>
  </si>
  <si>
    <t>г. Электросталь, пр-кт. Ленина, д.2 к.4</t>
  </si>
  <si>
    <t>г. Электросталь, пр-кт. Ленина, д.3</t>
  </si>
  <si>
    <t>г. Электросталь, ул. Западная, д.3а</t>
  </si>
  <si>
    <t>г. Электросталь, ул. Комсомольская, д.4</t>
  </si>
  <si>
    <t>г. Электросталь, ул. Николаева, д.32</t>
  </si>
  <si>
    <t>г. Электросталь, ул. Николаева, д.38</t>
  </si>
  <si>
    <t>г. Электросталь, ул. Николаева, д.44</t>
  </si>
  <si>
    <t>г. Электросталь, ул. Николаева, д.58</t>
  </si>
  <si>
    <t>г. Электросталь, ул. Первомайская, д.0/6в</t>
  </si>
  <si>
    <t>г. Электросталь, ул. Пионерская, д.9</t>
  </si>
  <si>
    <t>г. Электросталь, ул. Поселковая 1-я, д.6а</t>
  </si>
  <si>
    <t>г. Электросталь, ул. Пушкина, д.36</t>
  </si>
  <si>
    <t>г. Электросталь, ул. Пушкина, д.8а</t>
  </si>
  <si>
    <t>г. Электросталь, ул. Радио, д.27</t>
  </si>
  <si>
    <t>г. Электросталь, ул. Чернышевского, д.22</t>
  </si>
  <si>
    <t>г. Электросталь, ул. Чернышевского, д.27</t>
  </si>
  <si>
    <t>г. Электросталь, ул. Чернышевского, д.31</t>
  </si>
  <si>
    <t>г. Электросталь, ул. Чернышевского, д.46</t>
  </si>
  <si>
    <t>г. Электросталь, ул. Чернышевского, д.49</t>
  </si>
  <si>
    <t>г. Электросталь, ул. Чернышевского, д.51</t>
  </si>
  <si>
    <t>г. Электросталь, ул. Чернышевского, д.53</t>
  </si>
  <si>
    <t>г. Электросталь, ул. Чернышевского, д.6</t>
  </si>
  <si>
    <t>г. Электросталь, ул. Юбилейная, д.13</t>
  </si>
  <si>
    <t>г. Электросталь, ш. Фрязевское, д.108</t>
  </si>
  <si>
    <t>г. Электросталь, ш. Фрязевское, д.110</t>
  </si>
  <si>
    <t>г. Электросталь, ш. Фрязевское, д.112</t>
  </si>
  <si>
    <t>г. Электросталь, ш. Фрязевское, д.124</t>
  </si>
  <si>
    <t>г. Электросталь, ш. Фрязевское, д.128</t>
  </si>
  <si>
    <t>г. Электросталь, ш. Фрязевское, д.130</t>
  </si>
  <si>
    <t>5 078 657,32</t>
  </si>
  <si>
    <t>6 785 957,31</t>
  </si>
  <si>
    <t>6 226 156,72</t>
  </si>
  <si>
    <t>7 617 985,99</t>
  </si>
  <si>
    <t>7 240 629,57</t>
  </si>
  <si>
    <t>9 124 383,09</t>
  </si>
  <si>
    <t>2 374 229,22</t>
  </si>
  <si>
    <t>3 035 887,58</t>
  </si>
  <si>
    <t>2 434 383,46</t>
  </si>
  <si>
    <t>1 057 046,36</t>
  </si>
  <si>
    <t>4 789 456,23</t>
  </si>
  <si>
    <t>2 539 328,66</t>
  </si>
  <si>
    <t>14 437 777,57</t>
  </si>
  <si>
    <t>5 222 782,31</t>
  </si>
  <si>
    <t>4 832 252,91</t>
  </si>
  <si>
    <t>13 007 838,26</t>
  </si>
  <si>
    <t>2 508 086,11</t>
  </si>
  <si>
    <t>4 078 554,20</t>
  </si>
  <si>
    <t>1 712 485,30</t>
  </si>
  <si>
    <t>3 066 436,92</t>
  </si>
  <si>
    <t>3 223 642,18</t>
  </si>
  <si>
    <t>5 533 616,02</t>
  </si>
  <si>
    <t>36 509 646,61</t>
  </si>
  <si>
    <t>546 749,46</t>
  </si>
  <si>
    <t>555 476,54</t>
  </si>
  <si>
    <t>1 335 782,88</t>
  </si>
  <si>
    <t>1 412 534,06</t>
  </si>
  <si>
    <t>286 954,63</t>
  </si>
  <si>
    <t>714 096,06</t>
  </si>
  <si>
    <t>8 375 694,93</t>
  </si>
  <si>
    <t>2 186 214,74</t>
  </si>
  <si>
    <t>569 224,25</t>
  </si>
  <si>
    <t>2 241 605,39</t>
  </si>
  <si>
    <t>973 339,19</t>
  </si>
  <si>
    <t>1 331 363,34</t>
  </si>
  <si>
    <t>3 860 647,13</t>
  </si>
  <si>
    <t>2 309 847,68</t>
  </si>
  <si>
    <t>853 141,43</t>
  </si>
  <si>
    <t>4 972 329,74</t>
  </si>
  <si>
    <t>2 309 471,55</t>
  </si>
  <si>
    <t>1 613 416,16</t>
  </si>
  <si>
    <t>1 576 874,13</t>
  </si>
  <si>
    <t>724 037,50</t>
  </si>
  <si>
    <t>2 968 362,96</t>
  </si>
  <si>
    <t>841 010,88</t>
  </si>
  <si>
    <t>503 452,54</t>
  </si>
  <si>
    <t>511 488,53</t>
  </si>
  <si>
    <t>264 230,79</t>
  </si>
  <si>
    <t>657 547,02</t>
  </si>
  <si>
    <t>4 676 480,04</t>
  </si>
  <si>
    <t>6 248 579,47</t>
  </si>
  <si>
    <t>7 014 720,06</t>
  </si>
  <si>
    <t>6 667 246,38</t>
  </si>
  <si>
    <t>2 338 240,02</t>
  </si>
  <si>
    <t>33 618 459,12</t>
  </si>
  <si>
    <t>5 733 109,32</t>
  </si>
  <si>
    <t>2 172 614,16</t>
  </si>
  <si>
    <t>2 034 283,33</t>
  </si>
  <si>
    <t>7 909 282,85</t>
  </si>
  <si>
    <t>2 481 345,47</t>
  </si>
  <si>
    <t>3 596 446,89</t>
  </si>
  <si>
    <t>7 005 421,85</t>
  </si>
  <si>
    <t>2 083 780,30</t>
  </si>
  <si>
    <t>2 099 569,23</t>
  </si>
  <si>
    <t>4 254 399,80</t>
  </si>
  <si>
    <t>1 230 002,65</t>
  </si>
  <si>
    <t>1 300 675,93</t>
  </si>
  <si>
    <t>53 638,20</t>
  </si>
  <si>
    <t>1 044 534,00</t>
  </si>
  <si>
    <t>1 524 524,49</t>
  </si>
  <si>
    <t>58 378,32</t>
  </si>
  <si>
    <t>панели</t>
  </si>
  <si>
    <t>кирпич</t>
  </si>
  <si>
    <t>керамзитобетон</t>
  </si>
  <si>
    <t>7,9,12</t>
  </si>
  <si>
    <t>Кирпич</t>
  </si>
  <si>
    <t>Шлакозалив</t>
  </si>
  <si>
    <t>1938</t>
  </si>
  <si>
    <t>Панельный</t>
  </si>
  <si>
    <t>Шлакоблок</t>
  </si>
  <si>
    <t>1953</t>
  </si>
  <si>
    <t>Блочный</t>
  </si>
  <si>
    <t>Кирпич оштук</t>
  </si>
  <si>
    <t>1950</t>
  </si>
  <si>
    <t>1948</t>
  </si>
  <si>
    <t>1949</t>
  </si>
  <si>
    <t>1946</t>
  </si>
  <si>
    <t>ж/б панели</t>
  </si>
  <si>
    <t>1952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</si>
  <si>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
УТВЕРЖДЕН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Электросталь Московской области                                                                                                                      от 27.12.2021 № 1032/12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</si>
</sst>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18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4" borderId="0" xfId="0" applyFont="1" applyFill="1"/>
    <xf numFmtId="0" fontId="6" fillId="4" borderId="0" xfId="0" applyFont="1" applyFill="1"/>
    <xf numFmtId="0" fontId="13" fillId="0" borderId="0" xfId="6" applyFont="1"/>
    <xf numFmtId="49" fontId="13" fillId="0" borderId="0" xfId="6" applyNumberFormat="1" applyFont="1" applyFill="1" applyBorder="1" applyAlignment="1"/>
    <xf numFmtId="0" fontId="12" fillId="0" borderId="2" xfId="0" applyFont="1" applyBorder="1" applyAlignment="1">
      <alignment horizontal="center" vertical="center" wrapText="1"/>
    </xf>
    <xf numFmtId="0" fontId="14" fillId="0" borderId="0" xfId="6" applyFont="1" applyFill="1" applyBorder="1" applyAlignment="1" applyProtection="1">
      <alignment horizontal="center" vertical="top" wrapText="1"/>
    </xf>
    <xf numFmtId="0" fontId="13" fillId="0" borderId="0" xfId="0" applyFont="1"/>
    <xf numFmtId="0" fontId="11" fillId="0" borderId="0" xfId="0" applyFont="1" applyAlignment="1"/>
    <xf numFmtId="0" fontId="12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/>
    <xf numFmtId="0" fontId="13" fillId="0" borderId="0" xfId="6" applyFont="1" applyAlignment="1">
      <alignment horizontal="center"/>
    </xf>
    <xf numFmtId="0" fontId="13" fillId="4" borderId="0" xfId="6" applyFont="1" applyFill="1"/>
    <xf numFmtId="0" fontId="12" fillId="0" borderId="0" xfId="0" applyFont="1"/>
    <xf numFmtId="14" fontId="12" fillId="0" borderId="0" xfId="0" applyNumberFormat="1" applyFont="1"/>
    <xf numFmtId="0" fontId="15" fillId="0" borderId="0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vertical="center" wrapText="1"/>
    </xf>
    <xf numFmtId="0" fontId="15" fillId="0" borderId="1" xfId="6" applyFont="1" applyFill="1" applyBorder="1" applyAlignment="1">
      <alignment vertical="center" wrapText="1"/>
    </xf>
    <xf numFmtId="0" fontId="12" fillId="0" borderId="0" xfId="0" applyFont="1" applyAlignment="1"/>
    <xf numFmtId="14" fontId="12" fillId="0" borderId="0" xfId="0" applyNumberFormat="1" applyFont="1" applyAlignment="1"/>
    <xf numFmtId="1" fontId="14" fillId="0" borderId="2" xfId="0" applyNumberFormat="1" applyFont="1" applyFill="1" applyBorder="1" applyAlignment="1" applyProtection="1">
      <alignment horizontal="center" vertical="center" textRotation="90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3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2" fontId="13" fillId="4" borderId="2" xfId="0" applyNumberFormat="1" applyFont="1" applyFill="1" applyBorder="1" applyAlignment="1"/>
    <xf numFmtId="1" fontId="13" fillId="4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4" borderId="2" xfId="6" applyNumberFormat="1" applyFont="1" applyFill="1" applyBorder="1" applyAlignment="1" applyProtection="1">
      <alignment horizontal="center" vertical="center" wrapText="1"/>
    </xf>
    <xf numFmtId="0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>
      <alignment vertical="top"/>
    </xf>
    <xf numFmtId="0" fontId="12" fillId="0" borderId="12" xfId="0" applyFont="1" applyBorder="1" applyAlignment="1"/>
    <xf numFmtId="0" fontId="12" fillId="0" borderId="12" xfId="0" applyFont="1" applyBorder="1" applyAlignment="1">
      <alignment horizontal="center"/>
    </xf>
    <xf numFmtId="0" fontId="13" fillId="4" borderId="12" xfId="0" applyFont="1" applyFill="1" applyBorder="1" applyAlignment="1"/>
    <xf numFmtId="4" fontId="16" fillId="0" borderId="12" xfId="0" applyNumberFormat="1" applyFont="1" applyFill="1" applyBorder="1" applyAlignment="1" applyProtection="1">
      <alignment horizontal="center" vertical="center" wrapText="1"/>
    </xf>
    <xf numFmtId="14" fontId="16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/>
    <xf numFmtId="2" fontId="14" fillId="4" borderId="12" xfId="6" applyNumberFormat="1" applyFont="1" applyFill="1" applyBorder="1" applyAlignment="1" applyProtection="1">
      <alignment horizontal="center" vertical="top"/>
    </xf>
    <xf numFmtId="2" fontId="16" fillId="4" borderId="12" xfId="6" applyNumberFormat="1" applyFont="1" applyFill="1" applyBorder="1" applyAlignment="1" applyProtection="1">
      <alignment horizontal="left" vertical="center"/>
    </xf>
    <xf numFmtId="2" fontId="14" fillId="4" borderId="12" xfId="6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vertical="center"/>
    </xf>
    <xf numFmtId="4" fontId="16" fillId="4" borderId="12" xfId="0" applyNumberFormat="1" applyFont="1" applyFill="1" applyBorder="1" applyAlignment="1" applyProtection="1">
      <alignment horizontal="center" vertical="center" wrapText="1"/>
    </xf>
    <xf numFmtId="14" fontId="16" fillId="4" borderId="12" xfId="0" applyNumberFormat="1" applyFont="1" applyFill="1" applyBorder="1" applyAlignment="1" applyProtection="1">
      <alignment horizontal="center" vertical="center" wrapText="1"/>
    </xf>
    <xf numFmtId="2" fontId="16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>
      <alignment horizontal="right" vertical="center"/>
    </xf>
    <xf numFmtId="4" fontId="16" fillId="4" borderId="12" xfId="6" applyNumberFormat="1" applyFont="1" applyFill="1" applyBorder="1" applyAlignment="1" applyProtection="1">
      <alignment horizontal="center" vertical="center" wrapText="1"/>
    </xf>
    <xf numFmtId="0" fontId="14" fillId="0" borderId="12" xfId="6" applyNumberFormat="1" applyFont="1" applyFill="1" applyBorder="1" applyAlignment="1" applyProtection="1">
      <alignment horizontal="center" vertical="center"/>
    </xf>
    <xf numFmtId="2" fontId="14" fillId="4" borderId="12" xfId="6" applyNumberFormat="1" applyFont="1" applyFill="1" applyBorder="1" applyAlignment="1" applyProtection="1">
      <alignment horizontal="left" vertical="center" wrapText="1"/>
    </xf>
    <xf numFmtId="0" fontId="13" fillId="4" borderId="12" xfId="0" applyFont="1" applyFill="1" applyBorder="1" applyAlignment="1">
      <alignment horizontal="center"/>
    </xf>
    <xf numFmtId="4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vertical="center" wrapText="1"/>
    </xf>
    <xf numFmtId="4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5" fontId="12" fillId="3" borderId="12" xfId="0" applyNumberFormat="1" applyFont="1" applyFill="1" applyBorder="1" applyAlignment="1" applyProtection="1">
      <alignment horizontal="center" vertical="center" wrapText="1"/>
    </xf>
    <xf numFmtId="166" fontId="12" fillId="3" borderId="12" xfId="0" applyNumberFormat="1" applyFont="1" applyFill="1" applyBorder="1" applyAlignment="1" applyProtection="1">
      <alignment horizontal="center" vertical="center" wrapText="1"/>
    </xf>
    <xf numFmtId="4" fontId="14" fillId="0" borderId="12" xfId="0" applyNumberFormat="1" applyFont="1" applyFill="1" applyBorder="1" applyAlignment="1" applyProtection="1">
      <alignment horizontal="center" vertical="center" wrapText="1"/>
    </xf>
    <xf numFmtId="14" fontId="14" fillId="0" borderId="12" xfId="0" applyNumberFormat="1" applyFont="1" applyFill="1" applyBorder="1" applyAlignment="1" applyProtection="1">
      <alignment horizontal="center" vertical="center" wrapText="1"/>
    </xf>
    <xf numFmtId="2" fontId="14" fillId="0" borderId="12" xfId="0" applyNumberFormat="1" applyFont="1" applyFill="1" applyBorder="1" applyAlignment="1" applyProtection="1">
      <alignment horizontal="center" vertical="center" wrapText="1"/>
    </xf>
    <xf numFmtId="4" fontId="12" fillId="4" borderId="12" xfId="0" applyNumberFormat="1" applyFont="1" applyFill="1" applyBorder="1" applyAlignment="1">
      <alignment horizontal="right" vertical="center" wrapText="1"/>
    </xf>
    <xf numFmtId="4" fontId="12" fillId="4" borderId="12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4" fontId="14" fillId="4" borderId="12" xfId="0" applyNumberFormat="1" applyFont="1" applyFill="1" applyBorder="1" applyAlignment="1" applyProtection="1">
      <alignment horizontal="center" vertical="center" wrapText="1"/>
    </xf>
    <xf numFmtId="14" fontId="14" fillId="4" borderId="12" xfId="0" applyNumberFormat="1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4" fontId="14" fillId="0" borderId="12" xfId="2" applyNumberFormat="1" applyFont="1" applyFill="1" applyBorder="1" applyAlignment="1">
      <alignment horizontal="center" vertical="center" wrapText="1"/>
    </xf>
    <xf numFmtId="14" fontId="13" fillId="0" borderId="12" xfId="2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14" fillId="0" borderId="12" xfId="2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>
      <alignment horizontal="center"/>
    </xf>
    <xf numFmtId="0" fontId="14" fillId="5" borderId="17" xfId="8" applyFont="1" applyFill="1" applyBorder="1" applyAlignment="1" applyProtection="1">
      <alignment horizontal="center" vertical="center" wrapText="1" shrinkToFit="1"/>
    </xf>
    <xf numFmtId="4" fontId="12" fillId="4" borderId="12" xfId="0" applyNumberFormat="1" applyFont="1" applyFill="1" applyBorder="1" applyAlignment="1">
      <alignment horizontal="center"/>
    </xf>
    <xf numFmtId="4" fontId="13" fillId="4" borderId="12" xfId="2" applyNumberFormat="1" applyFont="1" applyFill="1" applyBorder="1" applyAlignment="1">
      <alignment horizontal="center" vertical="center" wrapText="1"/>
    </xf>
    <xf numFmtId="1" fontId="13" fillId="4" borderId="12" xfId="2" applyNumberFormat="1" applyFont="1" applyFill="1" applyBorder="1" applyAlignment="1">
      <alignment horizontal="center" vertical="center" wrapText="1"/>
    </xf>
    <xf numFmtId="4" fontId="14" fillId="0" borderId="12" xfId="6" applyNumberFormat="1" applyFont="1" applyFill="1" applyBorder="1" applyAlignment="1" applyProtection="1">
      <alignment horizontal="center" vertical="center" wrapText="1"/>
    </xf>
    <xf numFmtId="14" fontId="14" fillId="0" borderId="12" xfId="6" applyNumberFormat="1" applyFont="1" applyFill="1" applyBorder="1" applyAlignment="1" applyProtection="1">
      <alignment horizontal="center" vertical="center" wrapText="1"/>
    </xf>
    <xf numFmtId="4" fontId="13" fillId="4" borderId="12" xfId="6" applyNumberFormat="1" applyFont="1" applyFill="1" applyBorder="1" applyAlignment="1" applyProtection="1">
      <alignment horizontal="center" vertical="center" wrapText="1"/>
    </xf>
    <xf numFmtId="1" fontId="13" fillId="4" borderId="12" xfId="6" applyNumberFormat="1" applyFont="1" applyFill="1" applyBorder="1" applyAlignment="1" applyProtection="1">
      <alignment horizontal="center" vertical="center" wrapText="1"/>
    </xf>
    <xf numFmtId="4" fontId="12" fillId="4" borderId="12" xfId="0" applyNumberFormat="1" applyFont="1" applyFill="1" applyBorder="1" applyAlignment="1">
      <alignment horizontal="center" vertical="center"/>
    </xf>
    <xf numFmtId="4" fontId="14" fillId="4" borderId="12" xfId="6" applyNumberFormat="1" applyFont="1" applyFill="1" applyBorder="1" applyAlignment="1" applyProtection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2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4" fontId="14" fillId="4" borderId="12" xfId="6" applyNumberFormat="1" applyFont="1" applyFill="1" applyBorder="1" applyAlignment="1" applyProtection="1">
      <alignment horizontal="center" vertical="center" wrapText="1"/>
    </xf>
    <xf numFmtId="0" fontId="14" fillId="3" borderId="12" xfId="8" applyNumberFormat="1" applyFont="1" applyFill="1" applyBorder="1" applyAlignment="1" applyProtection="1">
      <alignment horizontal="center" vertical="center" wrapText="1" shrinkToFit="1"/>
    </xf>
    <xf numFmtId="0" fontId="14" fillId="3" borderId="12" xfId="8" applyFont="1" applyFill="1" applyBorder="1" applyAlignment="1" applyProtection="1">
      <alignment horizontal="center" vertical="center" wrapText="1" shrinkToFit="1"/>
    </xf>
    <xf numFmtId="3" fontId="14" fillId="3" borderId="12" xfId="8" applyNumberFormat="1" applyFont="1" applyFill="1" applyBorder="1" applyAlignment="1" applyProtection="1">
      <alignment horizontal="center" vertical="center" wrapText="1" shrinkToFit="1"/>
    </xf>
    <xf numFmtId="4" fontId="14" fillId="3" borderId="12" xfId="8" applyNumberFormat="1" applyFont="1" applyFill="1" applyBorder="1" applyAlignment="1" applyProtection="1">
      <alignment horizontal="center" vertical="center" wrapText="1" shrinkToFit="1"/>
    </xf>
    <xf numFmtId="0" fontId="14" fillId="5" borderId="12" xfId="8" applyNumberFormat="1" applyFont="1" applyFill="1" applyBorder="1" applyAlignment="1" applyProtection="1">
      <alignment horizontal="center" vertical="center" wrapText="1" shrinkToFit="1"/>
    </xf>
    <xf numFmtId="0" fontId="14" fillId="5" borderId="12" xfId="8" applyFont="1" applyFill="1" applyBorder="1" applyAlignment="1" applyProtection="1">
      <alignment horizontal="center" vertical="center" wrapText="1" shrinkToFit="1"/>
    </xf>
    <xf numFmtId="3" fontId="14" fillId="5" borderId="12" xfId="8" applyNumberFormat="1" applyFont="1" applyFill="1" applyBorder="1" applyAlignment="1" applyProtection="1">
      <alignment horizontal="center" vertical="center" wrapText="1" shrinkToFit="1"/>
    </xf>
    <xf numFmtId="4" fontId="14" fillId="5" borderId="12" xfId="8" applyNumberFormat="1" applyFont="1" applyFill="1" applyBorder="1" applyAlignment="1" applyProtection="1">
      <alignment horizontal="center" vertical="center" wrapText="1" shrinkToFit="1"/>
    </xf>
    <xf numFmtId="4" fontId="14" fillId="4" borderId="12" xfId="2" applyNumberFormat="1" applyFont="1" applyFill="1" applyBorder="1" applyAlignment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8" fillId="4" borderId="0" xfId="0" applyFont="1" applyFill="1" applyBorder="1"/>
    <xf numFmtId="4" fontId="12" fillId="0" borderId="0" xfId="0" applyNumberFormat="1" applyFont="1" applyBorder="1"/>
    <xf numFmtId="0" fontId="12" fillId="0" borderId="0" xfId="0" applyFont="1" applyBorder="1"/>
    <xf numFmtId="14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8" fillId="4" borderId="0" xfId="0" applyFont="1" applyFill="1"/>
    <xf numFmtId="14" fontId="10" fillId="0" borderId="0" xfId="0" applyNumberFormat="1" applyFont="1"/>
    <xf numFmtId="4" fontId="12" fillId="0" borderId="0" xfId="0" applyNumberFormat="1" applyFont="1"/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0" xfId="6" applyFont="1" applyFill="1" applyAlignment="1" applyProtection="1">
      <alignment horizontal="left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5" fillId="0" borderId="1" xfId="6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3" fillId="4" borderId="5" xfId="0" applyNumberFormat="1" applyFont="1" applyFill="1" applyBorder="1" applyAlignment="1">
      <alignment horizontal="center" vertical="center" textRotation="90" wrapText="1"/>
    </xf>
    <xf numFmtId="2" fontId="13" fillId="4" borderId="6" xfId="0" applyNumberFormat="1" applyFont="1" applyFill="1" applyBorder="1" applyAlignment="1">
      <alignment horizontal="center" vertical="center" textRotation="90" wrapText="1"/>
    </xf>
    <xf numFmtId="2" fontId="13" fillId="4" borderId="4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/>
    <xf numFmtId="4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0" fillId="0" borderId="0" xfId="0" applyFont="1" applyAlignment="1"/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14" fillId="0" borderId="12" xfId="6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Fill="1" applyBorder="1" applyAlignment="1" applyProtection="1">
      <alignment horizontal="center" vertical="center" textRotation="90" wrapText="1"/>
    </xf>
    <xf numFmtId="4" fontId="14" fillId="0" borderId="4" xfId="0" applyNumberFormat="1" applyFont="1" applyFill="1" applyBorder="1" applyAlignment="1" applyProtection="1">
      <alignment horizontal="center" vertical="center" textRotation="90" wrapText="1"/>
    </xf>
    <xf numFmtId="4" fontId="14" fillId="0" borderId="6" xfId="0" applyNumberFormat="1" applyFont="1" applyFill="1" applyBorder="1" applyAlignment="1" applyProtection="1">
      <alignment horizontal="center" vertical="center" textRotation="90" wrapText="1"/>
    </xf>
    <xf numFmtId="1" fontId="14" fillId="0" borderId="5" xfId="0" applyNumberFormat="1" applyFont="1" applyFill="1" applyBorder="1" applyAlignment="1" applyProtection="1">
      <alignment horizontal="center" vertical="center" textRotation="90"/>
    </xf>
    <xf numFmtId="1" fontId="14" fillId="0" borderId="6" xfId="0" applyNumberFormat="1" applyFont="1" applyFill="1" applyBorder="1" applyAlignment="1" applyProtection="1">
      <alignment horizontal="center" vertical="center" textRotation="90"/>
    </xf>
    <xf numFmtId="1" fontId="14" fillId="0" borderId="4" xfId="0" applyNumberFormat="1" applyFont="1" applyFill="1" applyBorder="1" applyAlignment="1" applyProtection="1">
      <alignment horizontal="center" vertical="center" textRotation="90"/>
    </xf>
    <xf numFmtId="3" fontId="14" fillId="0" borderId="5" xfId="6" applyNumberFormat="1" applyFont="1" applyFill="1" applyBorder="1" applyAlignment="1" applyProtection="1">
      <alignment horizontal="center" vertical="center" wrapText="1"/>
    </xf>
    <xf numFmtId="3" fontId="14" fillId="0" borderId="6" xfId="6" applyNumberFormat="1" applyFont="1" applyFill="1" applyBorder="1" applyAlignment="1" applyProtection="1">
      <alignment horizontal="center" vertical="center" wrapText="1"/>
    </xf>
    <xf numFmtId="3" fontId="14" fillId="0" borderId="4" xfId="6" applyNumberFormat="1" applyFont="1" applyFill="1" applyBorder="1" applyAlignment="1" applyProtection="1">
      <alignment horizontal="center" vertical="center" wrapTex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4" fontId="14" fillId="0" borderId="6" xfId="6" applyNumberFormat="1" applyFont="1" applyFill="1" applyBorder="1" applyAlignment="1" applyProtection="1">
      <alignment horizontal="center" vertical="center" wrapText="1"/>
    </xf>
    <xf numFmtId="4" fontId="14" fillId="0" borderId="4" xfId="6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 textRotation="90" wrapText="1"/>
    </xf>
    <xf numFmtId="3" fontId="14" fillId="0" borderId="6" xfId="0" applyNumberFormat="1" applyFont="1" applyFill="1" applyBorder="1" applyAlignment="1" applyProtection="1">
      <alignment horizontal="center" vertical="center" textRotation="90" wrapText="1"/>
    </xf>
    <xf numFmtId="3" fontId="14" fillId="0" borderId="4" xfId="0" applyNumberFormat="1" applyFont="1" applyFill="1" applyBorder="1" applyAlignment="1" applyProtection="1">
      <alignment horizontal="center" vertical="center" textRotation="90" wrapText="1"/>
    </xf>
    <xf numFmtId="0" fontId="14" fillId="0" borderId="5" xfId="0" applyFont="1" applyFill="1" applyBorder="1" applyAlignment="1" applyProtection="1">
      <alignment horizontal="center" vertical="center" textRotation="90"/>
    </xf>
    <xf numFmtId="0" fontId="14" fillId="0" borderId="6" xfId="0" applyFont="1" applyFill="1" applyBorder="1" applyAlignment="1" applyProtection="1">
      <alignment horizontal="center" vertical="center" textRotation="90"/>
    </xf>
    <xf numFmtId="0" fontId="14" fillId="0" borderId="4" xfId="0" applyFont="1" applyFill="1" applyBorder="1" applyAlignment="1" applyProtection="1">
      <alignment horizontal="center" vertical="center" textRotation="90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4" fontId="14" fillId="0" borderId="8" xfId="0" applyNumberFormat="1" applyFont="1" applyFill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" xfId="0" applyFont="1" applyBorder="1" applyAlignment="1">
      <alignment wrapText="1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56;&#1054;&#1063;&#1053;&#1054;\1051_37%20&#1086;&#1090;%2021.10.2021\1051_37%20&#1086;&#1090;%2021.10.2021\&#1055;&#1088;&#1080;&#1083;&#1086;&#1078;&#1077;&#1085;&#1080;&#1077;%202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  <sheetName val="Лист1"/>
    </sheetNames>
    <sheetDataSet>
      <sheetData sheetId="0">
        <row r="6">
          <cell r="AM6" t="str">
            <v>ед</v>
          </cell>
          <cell r="AN6" t="str">
            <v>руб.</v>
          </cell>
          <cell r="AO6" t="str">
            <v>плановая дата завершения работ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9"/>
  <sheetViews>
    <sheetView tabSelected="1" view="pageBreakPreview" topLeftCell="T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5" customWidth="1"/>
    <col min="2" max="2" width="34.28515625" style="5" customWidth="1"/>
    <col min="3" max="3" width="5" style="5" customWidth="1"/>
    <col min="4" max="4" width="8.28515625" style="5" customWidth="1"/>
    <col min="5" max="5" width="5.7109375" style="5" customWidth="1"/>
    <col min="6" max="6" width="4.7109375" style="5" customWidth="1"/>
    <col min="7" max="7" width="5.5703125" style="5" customWidth="1"/>
    <col min="8" max="8" width="4.5703125" style="118" customWidth="1"/>
    <col min="9" max="9" width="5.85546875" style="5" customWidth="1"/>
    <col min="10" max="10" width="4.42578125" style="5" customWidth="1"/>
    <col min="11" max="11" width="8.140625" style="118" customWidth="1"/>
    <col min="12" max="12" width="7.85546875" style="118" customWidth="1"/>
    <col min="13" max="13" width="7.28515625" style="118" customWidth="1"/>
    <col min="14" max="14" width="7.5703125" style="5" customWidth="1"/>
    <col min="15" max="15" width="5.7109375" style="5" customWidth="1"/>
    <col min="16" max="16" width="5.7109375" style="119" customWidth="1"/>
    <col min="17" max="17" width="4.42578125" style="119" customWidth="1"/>
    <col min="18" max="18" width="7.5703125" style="5" customWidth="1"/>
    <col min="19" max="19" width="10.7109375" style="5" customWidth="1"/>
    <col min="20" max="20" width="8.85546875" style="5" customWidth="1"/>
    <col min="21" max="21" width="4.85546875" style="5" customWidth="1"/>
    <col min="22" max="22" width="10.7109375" style="5" customWidth="1"/>
    <col min="23" max="23" width="9.42578125" style="5" customWidth="1"/>
    <col min="24" max="24" width="7.7109375" style="5" customWidth="1"/>
    <col min="25" max="25" width="10.7109375" style="5" customWidth="1"/>
    <col min="26" max="26" width="9.140625" style="5" customWidth="1"/>
    <col min="27" max="27" width="4.28515625" style="5" customWidth="1"/>
    <col min="28" max="28" width="4.85546875" style="5" customWidth="1"/>
    <col min="29" max="29" width="6.5703125" style="5" customWidth="1"/>
    <col min="30" max="30" width="7.5703125" style="5" customWidth="1"/>
    <col min="31" max="31" width="9.7109375" style="5" customWidth="1"/>
    <col min="32" max="32" width="8.42578125" style="5" customWidth="1"/>
    <col min="33" max="33" width="4.7109375" style="5" customWidth="1"/>
    <col min="34" max="34" width="5" style="5" customWidth="1"/>
    <col min="35" max="35" width="7.42578125" style="5" customWidth="1"/>
    <col min="36" max="36" width="4.7109375" style="5" customWidth="1"/>
    <col min="37" max="37" width="4.42578125" style="5" customWidth="1"/>
    <col min="38" max="38" width="6.42578125" style="5" customWidth="1"/>
    <col min="39" max="39" width="4.5703125" style="5" customWidth="1"/>
    <col min="40" max="40" width="4.7109375" style="5" customWidth="1"/>
    <col min="41" max="41" width="6.42578125" style="5" customWidth="1"/>
    <col min="42" max="42" width="4.42578125" style="5" customWidth="1"/>
    <col min="43" max="43" width="4.28515625" style="5" customWidth="1"/>
    <col min="44" max="44" width="7.42578125" style="5" customWidth="1"/>
    <col min="45" max="45" width="4.42578125" style="5" customWidth="1"/>
    <col min="46" max="46" width="4.140625" style="5" customWidth="1"/>
    <col min="47" max="47" width="6.28515625" style="5" customWidth="1"/>
    <col min="48" max="48" width="4.5703125" style="5" customWidth="1"/>
    <col min="49" max="49" width="4.7109375" style="5" customWidth="1"/>
    <col min="50" max="50" width="6.28515625" style="120" customWidth="1"/>
    <col min="51" max="51" width="4" style="120" customWidth="1"/>
    <col min="52" max="52" width="4.85546875" style="120" customWidth="1"/>
    <col min="53" max="53" width="6.42578125" style="120" customWidth="1"/>
    <col min="54" max="54" width="12.140625" style="19" customWidth="1"/>
    <col min="55" max="55" width="6.5703125" style="5" customWidth="1"/>
    <col min="56" max="56" width="7.140625" style="5" customWidth="1"/>
    <col min="57" max="57" width="9" style="5" customWidth="1"/>
    <col min="58" max="58" width="11.5703125" style="5" customWidth="1"/>
    <col min="59" max="16384" width="9.140625" style="2"/>
  </cols>
  <sheetData>
    <row r="2" spans="1:58" ht="15" customHeight="1" x14ac:dyDescent="0.25">
      <c r="A2" s="8"/>
      <c r="B2" s="8"/>
      <c r="C2" s="8"/>
      <c r="D2" s="8"/>
      <c r="E2" s="8"/>
      <c r="F2" s="8"/>
      <c r="G2" s="8"/>
      <c r="H2" s="17"/>
      <c r="I2" s="8"/>
      <c r="J2" s="8"/>
      <c r="K2" s="17"/>
      <c r="L2" s="17"/>
      <c r="M2" s="17"/>
      <c r="N2" s="8"/>
      <c r="O2" s="8"/>
      <c r="P2" s="18"/>
      <c r="Q2" s="18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0"/>
      <c r="AY2" s="20"/>
      <c r="AZ2" s="20"/>
      <c r="BA2" s="20"/>
      <c r="BB2" s="135" t="s">
        <v>169</v>
      </c>
      <c r="BC2" s="135"/>
      <c r="BD2" s="135"/>
      <c r="BE2" s="135"/>
      <c r="BF2" s="135"/>
    </row>
    <row r="3" spans="1:58" ht="15" customHeight="1" x14ac:dyDescent="0.25">
      <c r="A3" s="8"/>
      <c r="B3" s="8"/>
      <c r="C3" s="8"/>
      <c r="D3" s="8"/>
      <c r="E3" s="8"/>
      <c r="F3" s="8"/>
      <c r="G3" s="8"/>
      <c r="H3" s="17"/>
      <c r="I3" s="8"/>
      <c r="J3" s="8"/>
      <c r="K3" s="17"/>
      <c r="L3" s="17"/>
      <c r="M3" s="17"/>
      <c r="N3" s="8"/>
      <c r="O3" s="8"/>
      <c r="P3" s="18"/>
      <c r="Q3" s="18"/>
      <c r="R3" s="19"/>
      <c r="S3" s="19"/>
      <c r="T3" s="19"/>
      <c r="U3" s="19"/>
      <c r="V3" s="19"/>
      <c r="W3" s="19"/>
      <c r="X3" s="19"/>
      <c r="Y3" s="19">
        <v>5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20"/>
      <c r="AY3" s="20"/>
      <c r="AZ3" s="20"/>
      <c r="BA3" s="20"/>
      <c r="BB3" s="135"/>
      <c r="BC3" s="135"/>
      <c r="BD3" s="135"/>
      <c r="BE3" s="135"/>
      <c r="BF3" s="135"/>
    </row>
    <row r="4" spans="1:58" ht="15" customHeight="1" x14ac:dyDescent="0.25">
      <c r="A4" s="8"/>
      <c r="B4" s="8"/>
      <c r="C4" s="8"/>
      <c r="D4" s="8"/>
      <c r="E4" s="8"/>
      <c r="F4" s="8"/>
      <c r="G4" s="8"/>
      <c r="H4" s="17"/>
      <c r="I4" s="8"/>
      <c r="J4" s="8"/>
      <c r="K4" s="17"/>
      <c r="L4" s="17"/>
      <c r="M4" s="17"/>
      <c r="N4" s="8"/>
      <c r="O4" s="8"/>
      <c r="P4" s="18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20"/>
      <c r="AY4" s="20"/>
      <c r="AZ4" s="20"/>
      <c r="BA4" s="20"/>
      <c r="BB4" s="135"/>
      <c r="BC4" s="135"/>
      <c r="BD4" s="135"/>
      <c r="BE4" s="135"/>
      <c r="BF4" s="135"/>
    </row>
    <row r="5" spans="1:58" ht="24.75" customHeight="1" x14ac:dyDescent="0.25">
      <c r="A5" s="8"/>
      <c r="B5" s="8"/>
      <c r="C5" s="8"/>
      <c r="D5" s="8"/>
      <c r="E5" s="8"/>
      <c r="F5" s="8"/>
      <c r="G5" s="8"/>
      <c r="H5" s="17"/>
      <c r="I5" s="8"/>
      <c r="J5" s="8"/>
      <c r="K5" s="17"/>
      <c r="L5" s="17"/>
      <c r="M5" s="17"/>
      <c r="N5" s="8"/>
      <c r="O5" s="8"/>
      <c r="P5" s="18"/>
      <c r="Q5" s="18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20"/>
      <c r="AY5" s="20"/>
      <c r="AZ5" s="20"/>
      <c r="BA5" s="20"/>
      <c r="BB5" s="135"/>
      <c r="BC5" s="135"/>
      <c r="BD5" s="135"/>
      <c r="BE5" s="135"/>
      <c r="BF5" s="135"/>
    </row>
    <row r="6" spans="1:58" ht="36" customHeight="1" x14ac:dyDescent="0.25">
      <c r="A6" s="9"/>
      <c r="B6" s="21"/>
      <c r="C6" s="21"/>
      <c r="D6" s="21"/>
      <c r="E6" s="21"/>
      <c r="F6" s="21"/>
      <c r="G6" s="21"/>
      <c r="H6" s="22"/>
      <c r="I6" s="21"/>
      <c r="J6" s="21"/>
      <c r="K6" s="22"/>
      <c r="L6" s="22"/>
      <c r="M6" s="22"/>
      <c r="N6" s="21"/>
      <c r="O6" s="21"/>
      <c r="P6" s="23"/>
      <c r="Q6" s="23"/>
      <c r="R6" s="21"/>
      <c r="S6" s="21"/>
      <c r="T6" s="21"/>
      <c r="U6" s="21"/>
      <c r="V6" s="21"/>
      <c r="W6" s="141" t="s">
        <v>49</v>
      </c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5"/>
      <c r="AX6" s="26"/>
      <c r="AY6" s="26"/>
      <c r="AZ6" s="26"/>
      <c r="BA6" s="26"/>
      <c r="BC6" s="19"/>
      <c r="BD6" s="19"/>
      <c r="BE6" s="19"/>
      <c r="BF6" s="19"/>
    </row>
    <row r="7" spans="1:58" s="3" customFormat="1" ht="55.5" customHeight="1" x14ac:dyDescent="0.3">
      <c r="A7" s="163" t="s">
        <v>0</v>
      </c>
      <c r="B7" s="166" t="s">
        <v>17</v>
      </c>
      <c r="C7" s="169" t="s">
        <v>3</v>
      </c>
      <c r="D7" s="172" t="s">
        <v>4</v>
      </c>
      <c r="E7" s="160" t="s">
        <v>5</v>
      </c>
      <c r="F7" s="160" t="s">
        <v>6</v>
      </c>
      <c r="G7" s="175" t="s">
        <v>7</v>
      </c>
      <c r="H7" s="151"/>
      <c r="I7" s="151"/>
      <c r="J7" s="151"/>
      <c r="K7" s="157" t="s">
        <v>28</v>
      </c>
      <c r="L7" s="175" t="s">
        <v>29</v>
      </c>
      <c r="M7" s="175"/>
      <c r="N7" s="151"/>
      <c r="O7" s="142" t="s">
        <v>30</v>
      </c>
      <c r="P7" s="145" t="s">
        <v>23</v>
      </c>
      <c r="Q7" s="145" t="s">
        <v>1</v>
      </c>
      <c r="R7" s="150" t="s">
        <v>26</v>
      </c>
      <c r="S7" s="150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22" t="s">
        <v>27</v>
      </c>
      <c r="AN7" s="123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5"/>
      <c r="BB7" s="136" t="s">
        <v>24</v>
      </c>
      <c r="BC7" s="136"/>
      <c r="BD7" s="136"/>
      <c r="BE7" s="136"/>
      <c r="BF7" s="136"/>
    </row>
    <row r="8" spans="1:58" s="3" customFormat="1" ht="18.75" customHeight="1" x14ac:dyDescent="0.3">
      <c r="A8" s="164"/>
      <c r="B8" s="167"/>
      <c r="C8" s="170"/>
      <c r="D8" s="173"/>
      <c r="E8" s="161"/>
      <c r="F8" s="161"/>
      <c r="G8" s="176" t="s">
        <v>8</v>
      </c>
      <c r="H8" s="132" t="s">
        <v>9</v>
      </c>
      <c r="I8" s="133"/>
      <c r="J8" s="133"/>
      <c r="K8" s="159"/>
      <c r="L8" s="157" t="s">
        <v>8</v>
      </c>
      <c r="M8" s="157" t="s">
        <v>22</v>
      </c>
      <c r="N8" s="157" t="s">
        <v>10</v>
      </c>
      <c r="O8" s="143"/>
      <c r="P8" s="146"/>
      <c r="Q8" s="146"/>
      <c r="R8" s="175" t="s">
        <v>32</v>
      </c>
      <c r="S8" s="140"/>
      <c r="T8" s="140"/>
      <c r="U8" s="175" t="s">
        <v>33</v>
      </c>
      <c r="V8" s="175"/>
      <c r="W8" s="175"/>
      <c r="X8" s="175" t="s">
        <v>34</v>
      </c>
      <c r="Y8" s="175"/>
      <c r="Z8" s="175"/>
      <c r="AA8" s="178" t="s">
        <v>35</v>
      </c>
      <c r="AB8" s="179"/>
      <c r="AC8" s="179"/>
      <c r="AD8" s="175" t="s">
        <v>36</v>
      </c>
      <c r="AE8" s="175"/>
      <c r="AF8" s="175"/>
      <c r="AG8" s="175" t="s">
        <v>37</v>
      </c>
      <c r="AH8" s="139"/>
      <c r="AI8" s="139"/>
      <c r="AJ8" s="175" t="s">
        <v>38</v>
      </c>
      <c r="AK8" s="175"/>
      <c r="AL8" s="175"/>
      <c r="AM8" s="133" t="s">
        <v>40</v>
      </c>
      <c r="AN8" s="148"/>
      <c r="AO8" s="148"/>
      <c r="AP8" s="138" t="s">
        <v>41</v>
      </c>
      <c r="AQ8" s="139"/>
      <c r="AR8" s="139"/>
      <c r="AS8" s="138" t="s">
        <v>43</v>
      </c>
      <c r="AT8" s="139"/>
      <c r="AU8" s="139"/>
      <c r="AV8" s="138" t="s">
        <v>42</v>
      </c>
      <c r="AW8" s="139"/>
      <c r="AX8" s="139"/>
      <c r="AY8" s="126" t="s">
        <v>45</v>
      </c>
      <c r="AZ8" s="127"/>
      <c r="BA8" s="128"/>
      <c r="BB8" s="137" t="s">
        <v>8</v>
      </c>
      <c r="BC8" s="136" t="s">
        <v>9</v>
      </c>
      <c r="BD8" s="136"/>
      <c r="BE8" s="136"/>
      <c r="BF8" s="136"/>
    </row>
    <row r="9" spans="1:58" s="3" customFormat="1" ht="185.25" customHeight="1" x14ac:dyDescent="0.3">
      <c r="A9" s="165"/>
      <c r="B9" s="168"/>
      <c r="C9" s="171"/>
      <c r="D9" s="174"/>
      <c r="E9" s="162"/>
      <c r="F9" s="162"/>
      <c r="G9" s="177"/>
      <c r="H9" s="27" t="s">
        <v>11</v>
      </c>
      <c r="I9" s="27" t="s">
        <v>12</v>
      </c>
      <c r="J9" s="27" t="s">
        <v>13</v>
      </c>
      <c r="K9" s="158"/>
      <c r="L9" s="158"/>
      <c r="M9" s="158"/>
      <c r="N9" s="158"/>
      <c r="O9" s="144"/>
      <c r="P9" s="147"/>
      <c r="Q9" s="147"/>
      <c r="R9" s="140"/>
      <c r="S9" s="140"/>
      <c r="T9" s="140"/>
      <c r="U9" s="140"/>
      <c r="V9" s="140"/>
      <c r="W9" s="140"/>
      <c r="X9" s="140"/>
      <c r="Y9" s="140"/>
      <c r="Z9" s="140"/>
      <c r="AA9" s="180"/>
      <c r="AB9" s="181"/>
      <c r="AC9" s="181"/>
      <c r="AD9" s="140"/>
      <c r="AE9" s="140"/>
      <c r="AF9" s="140"/>
      <c r="AG9" s="140"/>
      <c r="AH9" s="140"/>
      <c r="AI9" s="140"/>
      <c r="AJ9" s="140"/>
      <c r="AK9" s="140"/>
      <c r="AL9" s="140"/>
      <c r="AM9" s="149"/>
      <c r="AN9" s="149"/>
      <c r="AO9" s="149"/>
      <c r="AP9" s="140"/>
      <c r="AQ9" s="140"/>
      <c r="AR9" s="140"/>
      <c r="AS9" s="140"/>
      <c r="AT9" s="140"/>
      <c r="AU9" s="140"/>
      <c r="AV9" s="140"/>
      <c r="AW9" s="140"/>
      <c r="AX9" s="140"/>
      <c r="AY9" s="129"/>
      <c r="AZ9" s="130"/>
      <c r="BA9" s="131"/>
      <c r="BB9" s="137"/>
      <c r="BC9" s="28" t="s">
        <v>18</v>
      </c>
      <c r="BD9" s="28" t="s">
        <v>25</v>
      </c>
      <c r="BE9" s="28" t="s">
        <v>19</v>
      </c>
      <c r="BF9" s="28" t="s">
        <v>20</v>
      </c>
    </row>
    <row r="10" spans="1:58" s="3" customFormat="1" ht="72" customHeight="1" x14ac:dyDescent="0.3">
      <c r="A10" s="10"/>
      <c r="B10" s="10"/>
      <c r="C10" s="29"/>
      <c r="D10" s="30"/>
      <c r="E10" s="31"/>
      <c r="F10" s="31"/>
      <c r="G10" s="32" t="s">
        <v>14</v>
      </c>
      <c r="H10" s="32" t="s">
        <v>14</v>
      </c>
      <c r="I10" s="32" t="s">
        <v>14</v>
      </c>
      <c r="J10" s="32" t="s">
        <v>14</v>
      </c>
      <c r="K10" s="33" t="s">
        <v>2</v>
      </c>
      <c r="L10" s="33" t="s">
        <v>2</v>
      </c>
      <c r="M10" s="33" t="s">
        <v>2</v>
      </c>
      <c r="N10" s="33" t="s">
        <v>2</v>
      </c>
      <c r="O10" s="34" t="s">
        <v>15</v>
      </c>
      <c r="P10" s="35"/>
      <c r="Q10" s="36"/>
      <c r="R10" s="33" t="s">
        <v>2</v>
      </c>
      <c r="S10" s="33" t="s">
        <v>21</v>
      </c>
      <c r="T10" s="33" t="s">
        <v>39</v>
      </c>
      <c r="U10" s="33" t="s">
        <v>16</v>
      </c>
      <c r="V10" s="33" t="s">
        <v>21</v>
      </c>
      <c r="W10" s="33" t="s">
        <v>39</v>
      </c>
      <c r="X10" s="33" t="s">
        <v>2</v>
      </c>
      <c r="Y10" s="33" t="s">
        <v>21</v>
      </c>
      <c r="Z10" s="33" t="s">
        <v>39</v>
      </c>
      <c r="AA10" s="33" t="s">
        <v>2</v>
      </c>
      <c r="AB10" s="33" t="s">
        <v>21</v>
      </c>
      <c r="AC10" s="33" t="s">
        <v>39</v>
      </c>
      <c r="AD10" s="33" t="s">
        <v>2</v>
      </c>
      <c r="AE10" s="33" t="s">
        <v>21</v>
      </c>
      <c r="AF10" s="33" t="s">
        <v>39</v>
      </c>
      <c r="AG10" s="33" t="s">
        <v>2</v>
      </c>
      <c r="AH10" s="33" t="s">
        <v>21</v>
      </c>
      <c r="AI10" s="33" t="s">
        <v>39</v>
      </c>
      <c r="AJ10" s="37" t="s">
        <v>31</v>
      </c>
      <c r="AK10" s="33" t="s">
        <v>21</v>
      </c>
      <c r="AL10" s="33" t="s">
        <v>39</v>
      </c>
      <c r="AM10" s="38" t="s">
        <v>2</v>
      </c>
      <c r="AN10" s="38" t="s">
        <v>21</v>
      </c>
      <c r="AO10" s="33" t="s">
        <v>39</v>
      </c>
      <c r="AP10" s="38" t="s">
        <v>2</v>
      </c>
      <c r="AQ10" s="38" t="s">
        <v>21</v>
      </c>
      <c r="AR10" s="33" t="s">
        <v>39</v>
      </c>
      <c r="AS10" s="38" t="s">
        <v>2</v>
      </c>
      <c r="AT10" s="38" t="s">
        <v>21</v>
      </c>
      <c r="AU10" s="33" t="s">
        <v>39</v>
      </c>
      <c r="AV10" s="38" t="s">
        <v>16</v>
      </c>
      <c r="AW10" s="33" t="s">
        <v>21</v>
      </c>
      <c r="AX10" s="39" t="s">
        <v>39</v>
      </c>
      <c r="AY10" s="39" t="str">
        <f>[1]КПР!AM6</f>
        <v>ед</v>
      </c>
      <c r="AZ10" s="39" t="str">
        <f>[1]КПР!AN6</f>
        <v>руб.</v>
      </c>
      <c r="BA10" s="39" t="str">
        <f>[1]КПР!AO6</f>
        <v>плановая дата завершения работ</v>
      </c>
      <c r="BB10" s="40" t="s">
        <v>21</v>
      </c>
      <c r="BC10" s="40" t="s">
        <v>21</v>
      </c>
      <c r="BD10" s="40" t="s">
        <v>21</v>
      </c>
      <c r="BE10" s="40" t="s">
        <v>21</v>
      </c>
      <c r="BF10" s="40" t="s">
        <v>21</v>
      </c>
    </row>
    <row r="11" spans="1:58" s="15" customFormat="1" ht="14.25" customHeight="1" x14ac:dyDescent="0.25">
      <c r="A11" s="14">
        <v>1</v>
      </c>
      <c r="B11" s="14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  <c r="P11" s="42">
        <v>16</v>
      </c>
      <c r="Q11" s="43">
        <v>17</v>
      </c>
      <c r="R11" s="41">
        <v>18</v>
      </c>
      <c r="S11" s="41">
        <v>19</v>
      </c>
      <c r="T11" s="41">
        <v>20</v>
      </c>
      <c r="U11" s="41">
        <v>21</v>
      </c>
      <c r="V11" s="41">
        <v>22</v>
      </c>
      <c r="W11" s="41">
        <v>23</v>
      </c>
      <c r="X11" s="41">
        <v>24</v>
      </c>
      <c r="Y11" s="41">
        <v>25</v>
      </c>
      <c r="Z11" s="41">
        <v>26</v>
      </c>
      <c r="AA11" s="41">
        <v>27</v>
      </c>
      <c r="AB11" s="41">
        <v>28</v>
      </c>
      <c r="AC11" s="41">
        <v>29</v>
      </c>
      <c r="AD11" s="41">
        <v>30</v>
      </c>
      <c r="AE11" s="41">
        <v>31</v>
      </c>
      <c r="AF11" s="41">
        <v>32</v>
      </c>
      <c r="AG11" s="41">
        <v>33</v>
      </c>
      <c r="AH11" s="41">
        <v>34</v>
      </c>
      <c r="AI11" s="41">
        <v>35</v>
      </c>
      <c r="AJ11" s="41">
        <v>36</v>
      </c>
      <c r="AK11" s="41">
        <v>37</v>
      </c>
      <c r="AL11" s="41">
        <v>38</v>
      </c>
      <c r="AM11" s="41">
        <v>39</v>
      </c>
      <c r="AN11" s="41">
        <v>40</v>
      </c>
      <c r="AO11" s="41">
        <v>41</v>
      </c>
      <c r="AP11" s="41">
        <v>42</v>
      </c>
      <c r="AQ11" s="41">
        <v>43</v>
      </c>
      <c r="AR11" s="41">
        <v>44</v>
      </c>
      <c r="AS11" s="41">
        <v>45</v>
      </c>
      <c r="AT11" s="41">
        <v>46</v>
      </c>
      <c r="AU11" s="41">
        <v>47</v>
      </c>
      <c r="AV11" s="41">
        <v>48</v>
      </c>
      <c r="AW11" s="41">
        <v>49</v>
      </c>
      <c r="AX11" s="14">
        <v>50</v>
      </c>
      <c r="AY11" s="14">
        <v>51</v>
      </c>
      <c r="AZ11" s="14">
        <v>52</v>
      </c>
      <c r="BA11" s="14">
        <v>53</v>
      </c>
      <c r="BB11" s="44">
        <v>54</v>
      </c>
      <c r="BC11" s="44">
        <v>55</v>
      </c>
      <c r="BD11" s="44">
        <v>56</v>
      </c>
      <c r="BE11" s="44">
        <v>57</v>
      </c>
      <c r="BF11" s="44">
        <v>58</v>
      </c>
    </row>
    <row r="12" spans="1:58" s="1" customFormat="1" ht="17.25" customHeight="1" x14ac:dyDescent="0.25">
      <c r="A12" s="156" t="s">
        <v>44</v>
      </c>
      <c r="B12" s="156"/>
      <c r="C12" s="156"/>
      <c r="D12" s="156"/>
      <c r="E12" s="45"/>
      <c r="F12" s="46"/>
      <c r="G12" s="46"/>
      <c r="H12" s="47"/>
      <c r="I12" s="46"/>
      <c r="J12" s="46"/>
      <c r="K12" s="47"/>
      <c r="L12" s="47"/>
      <c r="M12" s="47"/>
      <c r="N12" s="46"/>
      <c r="O12" s="46"/>
      <c r="P12" s="48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50"/>
      <c r="AY12" s="50"/>
      <c r="AZ12" s="50"/>
      <c r="BA12" s="50"/>
      <c r="BB12" s="51"/>
      <c r="BC12" s="51"/>
      <c r="BD12" s="51"/>
      <c r="BE12" s="51"/>
      <c r="BF12" s="51"/>
    </row>
    <row r="13" spans="1:58" s="7" customFormat="1" ht="23.25" customHeight="1" x14ac:dyDescent="0.25">
      <c r="A13" s="52"/>
      <c r="B13" s="53" t="s">
        <v>48</v>
      </c>
      <c r="C13" s="54"/>
      <c r="D13" s="54"/>
      <c r="E13" s="55"/>
      <c r="F13" s="55"/>
      <c r="G13" s="55"/>
      <c r="H13" s="56"/>
      <c r="I13" s="55"/>
      <c r="J13" s="55"/>
      <c r="K13" s="56"/>
      <c r="L13" s="56"/>
      <c r="M13" s="56"/>
      <c r="N13" s="55"/>
      <c r="O13" s="55"/>
      <c r="P13" s="57"/>
      <c r="Q13" s="57"/>
      <c r="R13" s="58">
        <f>R19+R20+R21+R22+R24+R25+R27+R28+R29+R30+R31+R32+R33+R34+R35+R36+R38+R39+R42+R43</f>
        <v>46791.16</v>
      </c>
      <c r="S13" s="58">
        <f>S19+S20+S21+S22+S24+S25+S27+S28+S29+S30+S31+S32+S33+S34+S35+S36+S38+S39+S42+S43</f>
        <v>39643299.880000003</v>
      </c>
      <c r="T13" s="58"/>
      <c r="U13" s="58">
        <f>U14+U15+U17+U18+U23+U26+U37</f>
        <v>25</v>
      </c>
      <c r="V13" s="58">
        <f>V14+V15+V17+V18+V23+V26+V37</f>
        <v>65240205.129999995</v>
      </c>
      <c r="W13" s="58"/>
      <c r="X13" s="58">
        <f>X16+X21+X25+X27+X28+X29+X30+X32+X34+X36+X40+X41</f>
        <v>20518.22</v>
      </c>
      <c r="Y13" s="58">
        <f>Y16+Y21+Y25+Y27+Y28+Y29+Y30+Y32+Y34+Y36+Y40+Y41</f>
        <v>41900931.779999994</v>
      </c>
      <c r="Z13" s="58"/>
      <c r="AA13" s="58">
        <v>0</v>
      </c>
      <c r="AB13" s="58">
        <v>0</v>
      </c>
      <c r="AC13" s="58"/>
      <c r="AD13" s="58">
        <f>AD21+AD25+AD27+AD32</f>
        <v>12134</v>
      </c>
      <c r="AE13" s="58">
        <f>AE21+AE25+AE27+AE32</f>
        <v>2681075.0099999998</v>
      </c>
      <c r="AF13" s="58"/>
      <c r="AG13" s="58">
        <v>0</v>
      </c>
      <c r="AH13" s="58">
        <v>0</v>
      </c>
      <c r="AI13" s="58"/>
      <c r="AJ13" s="58">
        <v>0</v>
      </c>
      <c r="AK13" s="58">
        <f>SUM(AK15:AK43)</f>
        <v>0</v>
      </c>
      <c r="AL13" s="58"/>
      <c r="AM13" s="58">
        <f>SUM(AM15:AM43)</f>
        <v>0</v>
      </c>
      <c r="AN13" s="58">
        <f>AN25</f>
        <v>0</v>
      </c>
      <c r="AO13" s="58"/>
      <c r="AP13" s="58">
        <v>0</v>
      </c>
      <c r="AQ13" s="58">
        <v>0</v>
      </c>
      <c r="AR13" s="58"/>
      <c r="AS13" s="58">
        <v>0</v>
      </c>
      <c r="AT13" s="58">
        <v>0</v>
      </c>
      <c r="AU13" s="58"/>
      <c r="AV13" s="58">
        <v>0</v>
      </c>
      <c r="AW13" s="58">
        <f>AW14+AW15+AW25</f>
        <v>0</v>
      </c>
      <c r="AX13" s="59"/>
      <c r="AY13" s="60">
        <v>0</v>
      </c>
      <c r="AZ13" s="60">
        <v>0</v>
      </c>
      <c r="BA13" s="59"/>
      <c r="BB13" s="61">
        <f>BB14+BB15+BB16+BB17+BB18+BB19+BB20+BB21+BB22+BB23+BB24+BB25+BB26+BB27+BB28+BB29+BB30+BB31+BB32+BB33+BB34+BB35+BB36+BB37+BB38+BB39+BB40+BB41+BB42+BB43</f>
        <v>162367470.85000002</v>
      </c>
      <c r="BC13" s="62">
        <f t="shared" ref="BC13:BE13" si="0">SUM(BC14:BC15)</f>
        <v>0</v>
      </c>
      <c r="BD13" s="62">
        <f t="shared" si="0"/>
        <v>0</v>
      </c>
      <c r="BE13" s="62">
        <f t="shared" si="0"/>
        <v>0</v>
      </c>
      <c r="BF13" s="61">
        <f>BF14+BF15+BF16+BF17+BF18+BF19+BF20+BF21+BF22+BF23+BF24+BF25+BF26+BF27+BF28+BF29+BF30+BF31+BF32+BF33+BF34+BF35+BF36+BF37+BF38+BF39+BF40+BF41+BF42+BF43</f>
        <v>162367470.85000002</v>
      </c>
    </row>
    <row r="14" spans="1:58" s="1" customFormat="1" ht="16.5" customHeight="1" x14ac:dyDescent="0.25">
      <c r="A14" s="63">
        <v>1</v>
      </c>
      <c r="B14" s="64" t="s">
        <v>50</v>
      </c>
      <c r="C14" s="65">
        <v>1993</v>
      </c>
      <c r="D14" s="65" t="s">
        <v>151</v>
      </c>
      <c r="E14" s="66">
        <v>10</v>
      </c>
      <c r="F14" s="66">
        <v>2</v>
      </c>
      <c r="G14" s="66">
        <v>80</v>
      </c>
      <c r="H14" s="66">
        <v>5</v>
      </c>
      <c r="I14" s="66">
        <v>75</v>
      </c>
      <c r="J14" s="66">
        <v>0</v>
      </c>
      <c r="K14" s="66">
        <v>10000</v>
      </c>
      <c r="L14" s="66">
        <v>4338.2</v>
      </c>
      <c r="M14" s="66">
        <v>254.6</v>
      </c>
      <c r="N14" s="66">
        <v>4083.6</v>
      </c>
      <c r="O14" s="66">
        <v>179</v>
      </c>
      <c r="P14" s="67"/>
      <c r="Q14" s="67"/>
      <c r="R14" s="68"/>
      <c r="S14" s="69" t="s">
        <v>47</v>
      </c>
      <c r="T14" s="70"/>
      <c r="U14" s="71">
        <v>2</v>
      </c>
      <c r="V14" s="69" t="s">
        <v>129</v>
      </c>
      <c r="W14" s="70">
        <v>44196</v>
      </c>
      <c r="X14" s="71"/>
      <c r="Y14" s="69" t="s">
        <v>47</v>
      </c>
      <c r="Z14" s="70"/>
      <c r="AA14" s="71"/>
      <c r="AB14" s="69" t="s">
        <v>47</v>
      </c>
      <c r="AC14" s="70"/>
      <c r="AD14" s="71"/>
      <c r="AE14" s="69" t="s">
        <v>47</v>
      </c>
      <c r="AF14" s="70"/>
      <c r="AG14" s="71"/>
      <c r="AH14" s="69" t="s">
        <v>47</v>
      </c>
      <c r="AI14" s="70"/>
      <c r="AJ14" s="72"/>
      <c r="AK14" s="72">
        <v>0</v>
      </c>
      <c r="AL14" s="72"/>
      <c r="AM14" s="49"/>
      <c r="AN14" s="72">
        <v>0</v>
      </c>
      <c r="AO14" s="49"/>
      <c r="AP14" s="49"/>
      <c r="AQ14" s="72">
        <v>0</v>
      </c>
      <c r="AR14" s="49"/>
      <c r="AS14" s="49"/>
      <c r="AT14" s="72">
        <v>0</v>
      </c>
      <c r="AU14" s="49"/>
      <c r="AV14" s="72"/>
      <c r="AW14" s="72">
        <v>0</v>
      </c>
      <c r="AX14" s="73"/>
      <c r="AY14" s="50"/>
      <c r="AZ14" s="74">
        <v>0</v>
      </c>
      <c r="BA14" s="50"/>
      <c r="BB14" s="75" t="s">
        <v>80</v>
      </c>
      <c r="BC14" s="76">
        <v>0</v>
      </c>
      <c r="BD14" s="76">
        <v>0</v>
      </c>
      <c r="BE14" s="76">
        <v>0</v>
      </c>
      <c r="BF14" s="75" t="s">
        <v>80</v>
      </c>
    </row>
    <row r="15" spans="1:58" s="7" customFormat="1" ht="16.5" customHeight="1" x14ac:dyDescent="0.25">
      <c r="A15" s="63">
        <v>2</v>
      </c>
      <c r="B15" s="64" t="s">
        <v>51</v>
      </c>
      <c r="C15" s="65">
        <v>1994</v>
      </c>
      <c r="D15" s="65" t="s">
        <v>152</v>
      </c>
      <c r="E15" s="66">
        <v>14</v>
      </c>
      <c r="F15" s="66">
        <v>1</v>
      </c>
      <c r="G15" s="66">
        <v>81</v>
      </c>
      <c r="H15" s="66">
        <v>11</v>
      </c>
      <c r="I15" s="66">
        <v>70</v>
      </c>
      <c r="J15" s="66">
        <v>0</v>
      </c>
      <c r="K15" s="66">
        <v>10000</v>
      </c>
      <c r="L15" s="66">
        <v>4143</v>
      </c>
      <c r="M15" s="66">
        <v>541.5</v>
      </c>
      <c r="N15" s="66">
        <v>3601.5</v>
      </c>
      <c r="O15" s="66">
        <v>183</v>
      </c>
      <c r="P15" s="77"/>
      <c r="Q15" s="77"/>
      <c r="R15" s="68"/>
      <c r="S15" s="69" t="s">
        <v>47</v>
      </c>
      <c r="T15" s="70"/>
      <c r="U15" s="71">
        <v>2</v>
      </c>
      <c r="V15" s="69" t="s">
        <v>130</v>
      </c>
      <c r="W15" s="70">
        <v>44196</v>
      </c>
      <c r="X15" s="71"/>
      <c r="Y15" s="69" t="s">
        <v>47</v>
      </c>
      <c r="Z15" s="70"/>
      <c r="AA15" s="71"/>
      <c r="AB15" s="69" t="s">
        <v>47</v>
      </c>
      <c r="AC15" s="70"/>
      <c r="AD15" s="71"/>
      <c r="AE15" s="69" t="s">
        <v>47</v>
      </c>
      <c r="AF15" s="70"/>
      <c r="AG15" s="71"/>
      <c r="AH15" s="69" t="s">
        <v>47</v>
      </c>
      <c r="AI15" s="70"/>
      <c r="AJ15" s="78"/>
      <c r="AK15" s="72">
        <v>0</v>
      </c>
      <c r="AL15" s="78"/>
      <c r="AM15" s="58"/>
      <c r="AN15" s="72">
        <v>0</v>
      </c>
      <c r="AO15" s="58"/>
      <c r="AP15" s="58"/>
      <c r="AQ15" s="72">
        <v>0</v>
      </c>
      <c r="AR15" s="58"/>
      <c r="AS15" s="58"/>
      <c r="AT15" s="72">
        <v>0</v>
      </c>
      <c r="AU15" s="58"/>
      <c r="AV15" s="78"/>
      <c r="AW15" s="72">
        <v>0</v>
      </c>
      <c r="AX15" s="79"/>
      <c r="AY15" s="59"/>
      <c r="AZ15" s="74">
        <v>0</v>
      </c>
      <c r="BA15" s="59"/>
      <c r="BB15" s="75" t="s">
        <v>81</v>
      </c>
      <c r="BC15" s="76">
        <v>0</v>
      </c>
      <c r="BD15" s="76">
        <v>0</v>
      </c>
      <c r="BE15" s="76">
        <v>0</v>
      </c>
      <c r="BF15" s="75" t="s">
        <v>81</v>
      </c>
    </row>
    <row r="16" spans="1:58" s="3" customFormat="1" ht="16.5" customHeight="1" x14ac:dyDescent="0.3">
      <c r="A16" s="63">
        <v>3</v>
      </c>
      <c r="B16" s="80" t="s">
        <v>52</v>
      </c>
      <c r="C16" s="65">
        <v>1982</v>
      </c>
      <c r="D16" s="65" t="s">
        <v>151</v>
      </c>
      <c r="E16" s="66">
        <v>12</v>
      </c>
      <c r="F16" s="66">
        <v>4</v>
      </c>
      <c r="G16" s="66">
        <v>191</v>
      </c>
      <c r="H16" s="66">
        <v>14</v>
      </c>
      <c r="I16" s="66">
        <v>177</v>
      </c>
      <c r="J16" s="66">
        <v>0</v>
      </c>
      <c r="K16" s="66">
        <v>15000</v>
      </c>
      <c r="L16" s="66">
        <v>9887.4</v>
      </c>
      <c r="M16" s="66">
        <v>689.9</v>
      </c>
      <c r="N16" s="66">
        <v>9197.5</v>
      </c>
      <c r="O16" s="66">
        <v>440</v>
      </c>
      <c r="P16" s="77"/>
      <c r="Q16" s="77"/>
      <c r="R16" s="68"/>
      <c r="S16" s="69" t="s">
        <v>47</v>
      </c>
      <c r="T16" s="70"/>
      <c r="U16" s="71"/>
      <c r="V16" s="69" t="s">
        <v>47</v>
      </c>
      <c r="W16" s="70"/>
      <c r="X16" s="71">
        <v>1142.04</v>
      </c>
      <c r="Y16" s="69" t="s">
        <v>135</v>
      </c>
      <c r="Z16" s="70">
        <v>43830</v>
      </c>
      <c r="AA16" s="71"/>
      <c r="AB16" s="69" t="s">
        <v>47</v>
      </c>
      <c r="AC16" s="70"/>
      <c r="AD16" s="71"/>
      <c r="AE16" s="69" t="s">
        <v>47</v>
      </c>
      <c r="AF16" s="70"/>
      <c r="AG16" s="71"/>
      <c r="AH16" s="69" t="s">
        <v>47</v>
      </c>
      <c r="AI16" s="70"/>
      <c r="AJ16" s="81"/>
      <c r="AK16" s="72">
        <v>0</v>
      </c>
      <c r="AL16" s="82"/>
      <c r="AM16" s="81"/>
      <c r="AN16" s="72">
        <v>0</v>
      </c>
      <c r="AO16" s="83"/>
      <c r="AP16" s="81"/>
      <c r="AQ16" s="72">
        <v>0</v>
      </c>
      <c r="AR16" s="83"/>
      <c r="AS16" s="81"/>
      <c r="AT16" s="72">
        <v>0</v>
      </c>
      <c r="AU16" s="83"/>
      <c r="AV16" s="81"/>
      <c r="AW16" s="72">
        <v>0</v>
      </c>
      <c r="AX16" s="84"/>
      <c r="AY16" s="84"/>
      <c r="AZ16" s="74">
        <v>0</v>
      </c>
      <c r="BA16" s="84"/>
      <c r="BB16" s="75" t="s">
        <v>82</v>
      </c>
      <c r="BC16" s="76">
        <v>0</v>
      </c>
      <c r="BD16" s="76">
        <v>0</v>
      </c>
      <c r="BE16" s="76">
        <v>0</v>
      </c>
      <c r="BF16" s="75" t="s">
        <v>82</v>
      </c>
    </row>
    <row r="17" spans="1:58" s="3" customFormat="1" ht="21.75" customHeight="1" x14ac:dyDescent="0.3">
      <c r="A17" s="63">
        <v>4</v>
      </c>
      <c r="B17" s="85" t="s">
        <v>53</v>
      </c>
      <c r="C17" s="86">
        <v>1993</v>
      </c>
      <c r="D17" s="87" t="s">
        <v>153</v>
      </c>
      <c r="E17" s="88">
        <v>10</v>
      </c>
      <c r="F17" s="88"/>
      <c r="G17" s="88">
        <v>120</v>
      </c>
      <c r="H17" s="88">
        <v>13</v>
      </c>
      <c r="I17" s="88">
        <v>107</v>
      </c>
      <c r="J17" s="88">
        <v>0</v>
      </c>
      <c r="K17" s="88">
        <v>8772.2000000000007</v>
      </c>
      <c r="L17" s="88">
        <v>6507.4</v>
      </c>
      <c r="M17" s="88">
        <v>731.3</v>
      </c>
      <c r="N17" s="88">
        <f>L17-M17</f>
        <v>5776.0999999999995</v>
      </c>
      <c r="O17" s="88">
        <v>326</v>
      </c>
      <c r="P17" s="89"/>
      <c r="Q17" s="90"/>
      <c r="R17" s="68"/>
      <c r="S17" s="69" t="s">
        <v>47</v>
      </c>
      <c r="T17" s="70"/>
      <c r="U17" s="71">
        <v>3</v>
      </c>
      <c r="V17" s="69" t="s">
        <v>131</v>
      </c>
      <c r="W17" s="70">
        <v>44196</v>
      </c>
      <c r="X17" s="71"/>
      <c r="Y17" s="69" t="s">
        <v>47</v>
      </c>
      <c r="Z17" s="70"/>
      <c r="AA17" s="71"/>
      <c r="AB17" s="69" t="s">
        <v>47</v>
      </c>
      <c r="AC17" s="70"/>
      <c r="AD17" s="71"/>
      <c r="AE17" s="69" t="s">
        <v>47</v>
      </c>
      <c r="AF17" s="70"/>
      <c r="AG17" s="71"/>
      <c r="AH17" s="69" t="s">
        <v>47</v>
      </c>
      <c r="AI17" s="70"/>
      <c r="AJ17" s="81"/>
      <c r="AK17" s="72">
        <v>0</v>
      </c>
      <c r="AL17" s="82"/>
      <c r="AM17" s="81"/>
      <c r="AN17" s="72">
        <v>0</v>
      </c>
      <c r="AO17" s="83"/>
      <c r="AP17" s="81"/>
      <c r="AQ17" s="72">
        <v>0</v>
      </c>
      <c r="AR17" s="83"/>
      <c r="AS17" s="81"/>
      <c r="AT17" s="72">
        <v>0</v>
      </c>
      <c r="AU17" s="83"/>
      <c r="AV17" s="81"/>
      <c r="AW17" s="72">
        <v>0</v>
      </c>
      <c r="AX17" s="84"/>
      <c r="AY17" s="50"/>
      <c r="AZ17" s="74">
        <v>0</v>
      </c>
      <c r="BA17" s="50"/>
      <c r="BB17" s="75" t="s">
        <v>83</v>
      </c>
      <c r="BC17" s="76">
        <v>0</v>
      </c>
      <c r="BD17" s="76">
        <v>0</v>
      </c>
      <c r="BE17" s="76">
        <v>0</v>
      </c>
      <c r="BF17" s="75" t="s">
        <v>83</v>
      </c>
    </row>
    <row r="18" spans="1:58" s="3" customFormat="1" ht="14.25" customHeight="1" x14ac:dyDescent="0.3">
      <c r="A18" s="63">
        <v>5</v>
      </c>
      <c r="B18" s="85" t="s">
        <v>54</v>
      </c>
      <c r="C18" s="86">
        <v>1994</v>
      </c>
      <c r="D18" s="86" t="s">
        <v>152</v>
      </c>
      <c r="E18" s="88" t="s">
        <v>154</v>
      </c>
      <c r="F18" s="88">
        <v>6</v>
      </c>
      <c r="G18" s="88">
        <v>220</v>
      </c>
      <c r="H18" s="88">
        <v>22</v>
      </c>
      <c r="I18" s="88">
        <v>195</v>
      </c>
      <c r="J18" s="88">
        <v>3</v>
      </c>
      <c r="K18" s="88">
        <v>22202.400000000001</v>
      </c>
      <c r="L18" s="88">
        <v>15932.9</v>
      </c>
      <c r="M18" s="88">
        <v>1434.4</v>
      </c>
      <c r="N18" s="88">
        <v>12580.6</v>
      </c>
      <c r="O18" s="88">
        <v>608</v>
      </c>
      <c r="P18" s="89"/>
      <c r="Q18" s="90"/>
      <c r="R18" s="68"/>
      <c r="S18" s="69" t="s">
        <v>47</v>
      </c>
      <c r="T18" s="70"/>
      <c r="U18" s="71">
        <v>3</v>
      </c>
      <c r="V18" s="69" t="s">
        <v>132</v>
      </c>
      <c r="W18" s="70">
        <v>44196</v>
      </c>
      <c r="X18" s="71"/>
      <c r="Y18" s="69" t="s">
        <v>47</v>
      </c>
      <c r="Z18" s="70"/>
      <c r="AA18" s="71"/>
      <c r="AB18" s="69" t="s">
        <v>47</v>
      </c>
      <c r="AC18" s="70"/>
      <c r="AD18" s="71"/>
      <c r="AE18" s="69" t="s">
        <v>47</v>
      </c>
      <c r="AF18" s="70"/>
      <c r="AG18" s="71"/>
      <c r="AH18" s="69" t="s">
        <v>47</v>
      </c>
      <c r="AI18" s="70"/>
      <c r="AJ18" s="81"/>
      <c r="AK18" s="72">
        <v>0</v>
      </c>
      <c r="AL18" s="82"/>
      <c r="AM18" s="81"/>
      <c r="AN18" s="72">
        <v>0</v>
      </c>
      <c r="AO18" s="83"/>
      <c r="AP18" s="81"/>
      <c r="AQ18" s="72">
        <v>0</v>
      </c>
      <c r="AR18" s="83"/>
      <c r="AS18" s="81"/>
      <c r="AT18" s="72">
        <v>0</v>
      </c>
      <c r="AU18" s="83"/>
      <c r="AV18" s="81"/>
      <c r="AW18" s="72">
        <v>0</v>
      </c>
      <c r="AX18" s="84"/>
      <c r="AY18" s="59"/>
      <c r="AZ18" s="74">
        <v>0</v>
      </c>
      <c r="BA18" s="59"/>
      <c r="BB18" s="75" t="s">
        <v>84</v>
      </c>
      <c r="BC18" s="76">
        <v>0</v>
      </c>
      <c r="BD18" s="76">
        <v>0</v>
      </c>
      <c r="BE18" s="76">
        <v>0</v>
      </c>
      <c r="BF18" s="75" t="s">
        <v>84</v>
      </c>
    </row>
    <row r="19" spans="1:58" s="3" customFormat="1" ht="15.75" customHeight="1" x14ac:dyDescent="0.3">
      <c r="A19" s="63">
        <v>6</v>
      </c>
      <c r="B19" s="85" t="s">
        <v>55</v>
      </c>
      <c r="C19" s="65">
        <v>1953</v>
      </c>
      <c r="D19" s="65" t="s">
        <v>155</v>
      </c>
      <c r="E19" s="66">
        <v>3</v>
      </c>
      <c r="F19" s="66">
        <v>2</v>
      </c>
      <c r="G19" s="66">
        <v>18</v>
      </c>
      <c r="H19" s="66">
        <v>1</v>
      </c>
      <c r="I19" s="66">
        <v>17</v>
      </c>
      <c r="J19" s="66">
        <v>0</v>
      </c>
      <c r="K19" s="66">
        <v>1262.0999999999999</v>
      </c>
      <c r="L19" s="66">
        <v>865</v>
      </c>
      <c r="M19" s="66">
        <v>41.5</v>
      </c>
      <c r="N19" s="66">
        <v>758.8</v>
      </c>
      <c r="O19" s="66">
        <v>30</v>
      </c>
      <c r="P19" s="89"/>
      <c r="Q19" s="90"/>
      <c r="R19" s="68">
        <v>4499.5</v>
      </c>
      <c r="S19" s="69" t="s">
        <v>109</v>
      </c>
      <c r="T19" s="70">
        <v>44926</v>
      </c>
      <c r="U19" s="71"/>
      <c r="V19" s="69" t="s">
        <v>47</v>
      </c>
      <c r="W19" s="70"/>
      <c r="X19" s="71"/>
      <c r="Y19" s="69" t="s">
        <v>47</v>
      </c>
      <c r="Z19" s="70"/>
      <c r="AA19" s="71"/>
      <c r="AB19" s="69" t="s">
        <v>47</v>
      </c>
      <c r="AC19" s="70"/>
      <c r="AD19" s="71"/>
      <c r="AE19" s="69" t="s">
        <v>47</v>
      </c>
      <c r="AF19" s="70"/>
      <c r="AG19" s="71"/>
      <c r="AH19" s="69" t="s">
        <v>47</v>
      </c>
      <c r="AI19" s="70"/>
      <c r="AJ19" s="81"/>
      <c r="AK19" s="72">
        <v>0</v>
      </c>
      <c r="AL19" s="82"/>
      <c r="AM19" s="81"/>
      <c r="AN19" s="72">
        <v>0</v>
      </c>
      <c r="AO19" s="83"/>
      <c r="AP19" s="81"/>
      <c r="AQ19" s="72">
        <v>0</v>
      </c>
      <c r="AR19" s="83"/>
      <c r="AS19" s="81"/>
      <c r="AT19" s="72">
        <v>0</v>
      </c>
      <c r="AU19" s="83"/>
      <c r="AV19" s="81"/>
      <c r="AW19" s="72">
        <v>0</v>
      </c>
      <c r="AX19" s="84"/>
      <c r="AY19" s="84"/>
      <c r="AZ19" s="74">
        <v>0</v>
      </c>
      <c r="BA19" s="84"/>
      <c r="BB19" s="75" t="s">
        <v>85</v>
      </c>
      <c r="BC19" s="76">
        <v>0</v>
      </c>
      <c r="BD19" s="76">
        <v>0</v>
      </c>
      <c r="BE19" s="76">
        <v>0</v>
      </c>
      <c r="BF19" s="75" t="s">
        <v>85</v>
      </c>
    </row>
    <row r="20" spans="1:58" s="3" customFormat="1" ht="15.75" customHeight="1" x14ac:dyDescent="0.3">
      <c r="A20" s="63">
        <v>7</v>
      </c>
      <c r="B20" s="85" t="s">
        <v>56</v>
      </c>
      <c r="C20" s="65">
        <v>1953</v>
      </c>
      <c r="D20" s="65" t="s">
        <v>155</v>
      </c>
      <c r="E20" s="66">
        <v>3</v>
      </c>
      <c r="F20" s="66">
        <v>2</v>
      </c>
      <c r="G20" s="66">
        <v>18</v>
      </c>
      <c r="H20" s="66">
        <v>1</v>
      </c>
      <c r="I20" s="66">
        <v>17</v>
      </c>
      <c r="J20" s="66">
        <v>0</v>
      </c>
      <c r="K20" s="66">
        <v>1322.7</v>
      </c>
      <c r="L20" s="66">
        <v>890.3</v>
      </c>
      <c r="M20" s="66">
        <v>49.7</v>
      </c>
      <c r="N20" s="66">
        <v>840.6</v>
      </c>
      <c r="O20" s="66">
        <v>40</v>
      </c>
      <c r="P20" s="77"/>
      <c r="Q20" s="77"/>
      <c r="R20" s="68">
        <v>3080</v>
      </c>
      <c r="S20" s="69" t="s">
        <v>110</v>
      </c>
      <c r="T20" s="70">
        <v>44196</v>
      </c>
      <c r="U20" s="71"/>
      <c r="V20" s="69" t="s">
        <v>47</v>
      </c>
      <c r="W20" s="70"/>
      <c r="X20" s="71"/>
      <c r="Y20" s="69" t="s">
        <v>47</v>
      </c>
      <c r="Z20" s="70"/>
      <c r="AA20" s="71"/>
      <c r="AB20" s="69" t="s">
        <v>47</v>
      </c>
      <c r="AC20" s="70"/>
      <c r="AD20" s="71"/>
      <c r="AE20" s="69" t="s">
        <v>47</v>
      </c>
      <c r="AF20" s="70"/>
      <c r="AG20" s="71"/>
      <c r="AH20" s="69" t="s">
        <v>47</v>
      </c>
      <c r="AI20" s="70"/>
      <c r="AJ20" s="91"/>
      <c r="AK20" s="72">
        <v>0</v>
      </c>
      <c r="AL20" s="82"/>
      <c r="AM20" s="91"/>
      <c r="AN20" s="72">
        <v>0</v>
      </c>
      <c r="AO20" s="83"/>
      <c r="AP20" s="91"/>
      <c r="AQ20" s="72">
        <v>0</v>
      </c>
      <c r="AR20" s="83"/>
      <c r="AS20" s="91"/>
      <c r="AT20" s="72">
        <v>0</v>
      </c>
      <c r="AU20" s="83"/>
      <c r="AV20" s="91"/>
      <c r="AW20" s="72">
        <v>0</v>
      </c>
      <c r="AX20" s="92"/>
      <c r="AY20" s="50"/>
      <c r="AZ20" s="74">
        <v>0</v>
      </c>
      <c r="BA20" s="50"/>
      <c r="BB20" s="75" t="s">
        <v>86</v>
      </c>
      <c r="BC20" s="76">
        <v>0</v>
      </c>
      <c r="BD20" s="76">
        <v>0</v>
      </c>
      <c r="BE20" s="76">
        <v>0</v>
      </c>
      <c r="BF20" s="75" t="s">
        <v>86</v>
      </c>
    </row>
    <row r="21" spans="1:58" s="3" customFormat="1" ht="14.25" customHeight="1" x14ac:dyDescent="0.3">
      <c r="A21" s="63">
        <v>8</v>
      </c>
      <c r="B21" s="85" t="s">
        <v>57</v>
      </c>
      <c r="C21" s="65">
        <v>1951</v>
      </c>
      <c r="D21" s="65" t="s">
        <v>156</v>
      </c>
      <c r="E21" s="66">
        <v>2</v>
      </c>
      <c r="F21" s="66">
        <v>1</v>
      </c>
      <c r="G21" s="66">
        <v>8</v>
      </c>
      <c r="H21" s="66">
        <v>2</v>
      </c>
      <c r="I21" s="66">
        <v>6</v>
      </c>
      <c r="J21" s="66">
        <v>0</v>
      </c>
      <c r="K21" s="66">
        <v>491.7</v>
      </c>
      <c r="L21" s="66">
        <v>415.3</v>
      </c>
      <c r="M21" s="66">
        <v>111</v>
      </c>
      <c r="N21" s="66">
        <v>304.3</v>
      </c>
      <c r="O21" s="66">
        <v>27</v>
      </c>
      <c r="P21" s="93"/>
      <c r="Q21" s="94"/>
      <c r="R21" s="68">
        <v>833.6</v>
      </c>
      <c r="S21" s="69" t="s">
        <v>111</v>
      </c>
      <c r="T21" s="70">
        <v>44561</v>
      </c>
      <c r="U21" s="71"/>
      <c r="V21" s="69" t="s">
        <v>47</v>
      </c>
      <c r="W21" s="70"/>
      <c r="X21" s="71">
        <v>1189.7</v>
      </c>
      <c r="Y21" s="69" t="s">
        <v>136</v>
      </c>
      <c r="Z21" s="70">
        <v>44196</v>
      </c>
      <c r="AA21" s="71"/>
      <c r="AB21" s="69" t="s">
        <v>47</v>
      </c>
      <c r="AC21" s="70"/>
      <c r="AD21" s="71">
        <v>430</v>
      </c>
      <c r="AE21" s="69" t="s">
        <v>147</v>
      </c>
      <c r="AF21" s="70">
        <v>44196</v>
      </c>
      <c r="AG21" s="71"/>
      <c r="AH21" s="69" t="s">
        <v>47</v>
      </c>
      <c r="AI21" s="70"/>
      <c r="AJ21" s="91"/>
      <c r="AK21" s="72">
        <v>0</v>
      </c>
      <c r="AL21" s="82"/>
      <c r="AM21" s="81"/>
      <c r="AN21" s="72">
        <v>0</v>
      </c>
      <c r="AO21" s="83"/>
      <c r="AP21" s="81"/>
      <c r="AQ21" s="72">
        <v>0</v>
      </c>
      <c r="AR21" s="83"/>
      <c r="AS21" s="81"/>
      <c r="AT21" s="72">
        <v>0</v>
      </c>
      <c r="AU21" s="83"/>
      <c r="AV21" s="81"/>
      <c r="AW21" s="72">
        <v>0</v>
      </c>
      <c r="AX21" s="92"/>
      <c r="AY21" s="59"/>
      <c r="AZ21" s="74">
        <v>0</v>
      </c>
      <c r="BA21" s="59"/>
      <c r="BB21" s="75" t="s">
        <v>87</v>
      </c>
      <c r="BC21" s="76">
        <v>0</v>
      </c>
      <c r="BD21" s="76">
        <v>0</v>
      </c>
      <c r="BE21" s="76">
        <v>0</v>
      </c>
      <c r="BF21" s="75" t="s">
        <v>87</v>
      </c>
    </row>
    <row r="22" spans="1:58" s="3" customFormat="1" ht="14.25" customHeight="1" x14ac:dyDescent="0.3">
      <c r="A22" s="63">
        <v>9</v>
      </c>
      <c r="B22" s="85" t="s">
        <v>58</v>
      </c>
      <c r="C22" s="56">
        <v>1951</v>
      </c>
      <c r="D22" s="56" t="s">
        <v>46</v>
      </c>
      <c r="E22" s="56">
        <v>2</v>
      </c>
      <c r="F22" s="56">
        <v>2</v>
      </c>
      <c r="G22" s="56">
        <v>12</v>
      </c>
      <c r="H22" s="56">
        <v>1</v>
      </c>
      <c r="I22" s="56">
        <v>11</v>
      </c>
      <c r="J22" s="56">
        <v>0</v>
      </c>
      <c r="K22" s="95">
        <v>2000</v>
      </c>
      <c r="L22" s="95">
        <v>729.6</v>
      </c>
      <c r="M22" s="95">
        <v>47.1</v>
      </c>
      <c r="N22" s="95">
        <v>499.2</v>
      </c>
      <c r="O22" s="56">
        <v>26</v>
      </c>
      <c r="P22" s="93"/>
      <c r="Q22" s="94"/>
      <c r="R22" s="68">
        <v>2004.7</v>
      </c>
      <c r="S22" s="69" t="s">
        <v>112</v>
      </c>
      <c r="T22" s="70">
        <v>44196</v>
      </c>
      <c r="U22" s="71"/>
      <c r="V22" s="69" t="s">
        <v>47</v>
      </c>
      <c r="W22" s="70"/>
      <c r="X22" s="71"/>
      <c r="Y22" s="69" t="s">
        <v>47</v>
      </c>
      <c r="Z22" s="70"/>
      <c r="AA22" s="71"/>
      <c r="AB22" s="69" t="s">
        <v>47</v>
      </c>
      <c r="AC22" s="70"/>
      <c r="AD22" s="71"/>
      <c r="AE22" s="69" t="s">
        <v>47</v>
      </c>
      <c r="AF22" s="70"/>
      <c r="AG22" s="71"/>
      <c r="AH22" s="69" t="s">
        <v>47</v>
      </c>
      <c r="AI22" s="70"/>
      <c r="AJ22" s="81"/>
      <c r="AK22" s="72">
        <v>0</v>
      </c>
      <c r="AL22" s="82"/>
      <c r="AM22" s="91"/>
      <c r="AN22" s="72">
        <v>0</v>
      </c>
      <c r="AO22" s="83"/>
      <c r="AP22" s="91"/>
      <c r="AQ22" s="72">
        <v>0</v>
      </c>
      <c r="AR22" s="83"/>
      <c r="AS22" s="91"/>
      <c r="AT22" s="72">
        <v>0</v>
      </c>
      <c r="AU22" s="83"/>
      <c r="AV22" s="91"/>
      <c r="AW22" s="72">
        <v>0</v>
      </c>
      <c r="AX22" s="92"/>
      <c r="AY22" s="84"/>
      <c r="AZ22" s="74">
        <v>0</v>
      </c>
      <c r="BA22" s="84"/>
      <c r="BB22" s="75" t="s">
        <v>88</v>
      </c>
      <c r="BC22" s="76">
        <v>0</v>
      </c>
      <c r="BD22" s="76">
        <v>0</v>
      </c>
      <c r="BE22" s="76">
        <v>0</v>
      </c>
      <c r="BF22" s="75" t="s">
        <v>88</v>
      </c>
    </row>
    <row r="23" spans="1:58" s="3" customFormat="1" ht="17.25" customHeight="1" x14ac:dyDescent="0.3">
      <c r="A23" s="63">
        <v>10</v>
      </c>
      <c r="B23" s="85" t="s">
        <v>59</v>
      </c>
      <c r="C23" s="56">
        <v>1993</v>
      </c>
      <c r="D23" s="56" t="s">
        <v>151</v>
      </c>
      <c r="E23" s="56">
        <v>10</v>
      </c>
      <c r="F23" s="56">
        <v>2</v>
      </c>
      <c r="G23" s="56">
        <v>80</v>
      </c>
      <c r="H23" s="56">
        <v>0</v>
      </c>
      <c r="I23" s="56">
        <v>80</v>
      </c>
      <c r="J23" s="56">
        <v>0</v>
      </c>
      <c r="K23" s="95">
        <v>6900</v>
      </c>
      <c r="L23" s="95">
        <v>4236.3</v>
      </c>
      <c r="M23" s="95">
        <v>130.69999999999999</v>
      </c>
      <c r="N23" s="95">
        <v>4105.6000000000004</v>
      </c>
      <c r="O23" s="56">
        <v>195</v>
      </c>
      <c r="P23" s="77"/>
      <c r="Q23" s="77"/>
      <c r="R23" s="68"/>
      <c r="S23" s="69" t="s">
        <v>47</v>
      </c>
      <c r="T23" s="70"/>
      <c r="U23" s="71">
        <v>2</v>
      </c>
      <c r="V23" s="69" t="s">
        <v>129</v>
      </c>
      <c r="W23" s="70">
        <v>44196</v>
      </c>
      <c r="X23" s="71"/>
      <c r="Y23" s="69" t="s">
        <v>47</v>
      </c>
      <c r="Z23" s="70"/>
      <c r="AA23" s="71"/>
      <c r="AB23" s="69" t="s">
        <v>47</v>
      </c>
      <c r="AC23" s="70"/>
      <c r="AD23" s="71"/>
      <c r="AE23" s="69" t="s">
        <v>47</v>
      </c>
      <c r="AF23" s="70"/>
      <c r="AG23" s="71"/>
      <c r="AH23" s="69" t="s">
        <v>47</v>
      </c>
      <c r="AI23" s="70"/>
      <c r="AJ23" s="91"/>
      <c r="AK23" s="72">
        <v>0</v>
      </c>
      <c r="AL23" s="82"/>
      <c r="AM23" s="81"/>
      <c r="AN23" s="72">
        <v>0</v>
      </c>
      <c r="AO23" s="83"/>
      <c r="AP23" s="81"/>
      <c r="AQ23" s="72">
        <v>0</v>
      </c>
      <c r="AR23" s="83"/>
      <c r="AS23" s="81"/>
      <c r="AT23" s="72">
        <v>0</v>
      </c>
      <c r="AU23" s="83"/>
      <c r="AV23" s="81"/>
      <c r="AW23" s="72">
        <v>0</v>
      </c>
      <c r="AX23" s="92"/>
      <c r="AY23" s="50"/>
      <c r="AZ23" s="74">
        <v>0</v>
      </c>
      <c r="BA23" s="50"/>
      <c r="BB23" s="75" t="s">
        <v>80</v>
      </c>
      <c r="BC23" s="76">
        <v>0</v>
      </c>
      <c r="BD23" s="76">
        <v>0</v>
      </c>
      <c r="BE23" s="76">
        <v>0</v>
      </c>
      <c r="BF23" s="75" t="s">
        <v>80</v>
      </c>
    </row>
    <row r="24" spans="1:58" s="3" customFormat="1" ht="15" customHeight="1" x14ac:dyDescent="0.3">
      <c r="A24" s="63">
        <v>11</v>
      </c>
      <c r="B24" s="85" t="s">
        <v>60</v>
      </c>
      <c r="C24" s="56" t="s">
        <v>157</v>
      </c>
      <c r="D24" s="56" t="s">
        <v>158</v>
      </c>
      <c r="E24" s="56">
        <v>2</v>
      </c>
      <c r="F24" s="56">
        <v>3</v>
      </c>
      <c r="G24" s="56">
        <v>13</v>
      </c>
      <c r="H24" s="56">
        <v>5</v>
      </c>
      <c r="I24" s="56">
        <v>7</v>
      </c>
      <c r="J24" s="56">
        <v>1</v>
      </c>
      <c r="K24" s="95">
        <v>1051.5</v>
      </c>
      <c r="L24" s="95">
        <v>1036.5</v>
      </c>
      <c r="M24" s="95">
        <v>0</v>
      </c>
      <c r="N24" s="95">
        <v>909.8</v>
      </c>
      <c r="O24" s="56">
        <v>68</v>
      </c>
      <c r="P24" s="77"/>
      <c r="Q24" s="77"/>
      <c r="R24" s="68">
        <v>1703.8</v>
      </c>
      <c r="S24" s="69" t="s">
        <v>113</v>
      </c>
      <c r="T24" s="70">
        <v>44196</v>
      </c>
      <c r="U24" s="71"/>
      <c r="V24" s="69" t="s">
        <v>47</v>
      </c>
      <c r="W24" s="70"/>
      <c r="X24" s="71"/>
      <c r="Y24" s="69" t="s">
        <v>47</v>
      </c>
      <c r="Z24" s="70"/>
      <c r="AA24" s="71"/>
      <c r="AB24" s="69" t="s">
        <v>47</v>
      </c>
      <c r="AC24" s="70"/>
      <c r="AD24" s="71"/>
      <c r="AE24" s="69" t="s">
        <v>47</v>
      </c>
      <c r="AF24" s="70"/>
      <c r="AG24" s="71"/>
      <c r="AH24" s="69" t="s">
        <v>47</v>
      </c>
      <c r="AI24" s="70"/>
      <c r="AJ24" s="91"/>
      <c r="AK24" s="72">
        <v>0</v>
      </c>
      <c r="AL24" s="82"/>
      <c r="AM24" s="91"/>
      <c r="AN24" s="72">
        <v>0</v>
      </c>
      <c r="AO24" s="83"/>
      <c r="AP24" s="91"/>
      <c r="AQ24" s="72">
        <v>0</v>
      </c>
      <c r="AR24" s="83"/>
      <c r="AS24" s="91"/>
      <c r="AT24" s="72">
        <v>0</v>
      </c>
      <c r="AU24" s="83"/>
      <c r="AV24" s="91"/>
      <c r="AW24" s="72">
        <v>0</v>
      </c>
      <c r="AX24" s="92"/>
      <c r="AY24" s="59"/>
      <c r="AZ24" s="74">
        <v>0</v>
      </c>
      <c r="BA24" s="59"/>
      <c r="BB24" s="75" t="s">
        <v>89</v>
      </c>
      <c r="BC24" s="76">
        <v>0</v>
      </c>
      <c r="BD24" s="76">
        <v>0</v>
      </c>
      <c r="BE24" s="76">
        <v>0</v>
      </c>
      <c r="BF24" s="75" t="s">
        <v>89</v>
      </c>
    </row>
    <row r="25" spans="1:58" s="6" customFormat="1" ht="15" customHeight="1" x14ac:dyDescent="0.3">
      <c r="A25" s="63">
        <v>12</v>
      </c>
      <c r="B25" s="85" t="s">
        <v>61</v>
      </c>
      <c r="C25" s="56">
        <v>1952</v>
      </c>
      <c r="D25" s="56" t="s">
        <v>155</v>
      </c>
      <c r="E25" s="56">
        <v>2</v>
      </c>
      <c r="F25" s="56">
        <v>1</v>
      </c>
      <c r="G25" s="56">
        <v>8</v>
      </c>
      <c r="H25" s="56">
        <v>2</v>
      </c>
      <c r="I25" s="56">
        <v>6</v>
      </c>
      <c r="J25" s="56">
        <v>0</v>
      </c>
      <c r="K25" s="95">
        <v>452.5</v>
      </c>
      <c r="L25" s="95">
        <v>410.7</v>
      </c>
      <c r="M25" s="95">
        <v>95.1</v>
      </c>
      <c r="N25" s="95">
        <v>315.60000000000002</v>
      </c>
      <c r="O25" s="56">
        <v>31</v>
      </c>
      <c r="P25" s="93"/>
      <c r="Q25" s="94"/>
      <c r="R25" s="68">
        <v>1927.6</v>
      </c>
      <c r="S25" s="69" t="s">
        <v>114</v>
      </c>
      <c r="T25" s="70">
        <v>44196</v>
      </c>
      <c r="U25" s="71"/>
      <c r="V25" s="69" t="s">
        <v>47</v>
      </c>
      <c r="W25" s="70"/>
      <c r="X25" s="71">
        <v>1170.7</v>
      </c>
      <c r="Y25" s="69" t="s">
        <v>137</v>
      </c>
      <c r="Z25" s="70">
        <v>43830</v>
      </c>
      <c r="AA25" s="71"/>
      <c r="AB25" s="69" t="s">
        <v>47</v>
      </c>
      <c r="AC25" s="70"/>
      <c r="AD25" s="71">
        <v>1384.64</v>
      </c>
      <c r="AE25" s="69" t="s">
        <v>148</v>
      </c>
      <c r="AF25" s="70">
        <v>43830</v>
      </c>
      <c r="AG25" s="71"/>
      <c r="AH25" s="69" t="s">
        <v>47</v>
      </c>
      <c r="AI25" s="70"/>
      <c r="AJ25" s="96"/>
      <c r="AK25" s="72">
        <v>0</v>
      </c>
      <c r="AL25" s="97"/>
      <c r="AM25" s="96"/>
      <c r="AN25" s="72">
        <v>0</v>
      </c>
      <c r="AO25" s="98"/>
      <c r="AP25" s="96"/>
      <c r="AQ25" s="72">
        <v>0</v>
      </c>
      <c r="AR25" s="99"/>
      <c r="AS25" s="96"/>
      <c r="AT25" s="72">
        <v>0</v>
      </c>
      <c r="AU25" s="99"/>
      <c r="AV25" s="96"/>
      <c r="AW25" s="72">
        <v>0</v>
      </c>
      <c r="AX25" s="70"/>
      <c r="AY25" s="84"/>
      <c r="AZ25" s="74">
        <v>0</v>
      </c>
      <c r="BA25" s="84"/>
      <c r="BB25" s="75" t="s">
        <v>90</v>
      </c>
      <c r="BC25" s="76">
        <v>0</v>
      </c>
      <c r="BD25" s="76">
        <v>0</v>
      </c>
      <c r="BE25" s="76">
        <v>0</v>
      </c>
      <c r="BF25" s="75" t="s">
        <v>90</v>
      </c>
    </row>
    <row r="26" spans="1:58" s="6" customFormat="1" ht="15" customHeight="1" x14ac:dyDescent="0.3">
      <c r="A26" s="63">
        <v>13</v>
      </c>
      <c r="B26" s="85" t="s">
        <v>62</v>
      </c>
      <c r="C26" s="56">
        <v>1994</v>
      </c>
      <c r="D26" s="56" t="s">
        <v>151</v>
      </c>
      <c r="E26" s="56">
        <v>10</v>
      </c>
      <c r="F26" s="56">
        <v>4</v>
      </c>
      <c r="G26" s="56">
        <v>160</v>
      </c>
      <c r="H26" s="56">
        <v>16</v>
      </c>
      <c r="I26" s="56">
        <v>144</v>
      </c>
      <c r="J26" s="56">
        <v>0</v>
      </c>
      <c r="K26" s="95">
        <v>13100</v>
      </c>
      <c r="L26" s="95">
        <v>8532.4</v>
      </c>
      <c r="M26" s="95">
        <v>917.1</v>
      </c>
      <c r="N26" s="95">
        <v>7615.3</v>
      </c>
      <c r="O26" s="56">
        <v>357</v>
      </c>
      <c r="P26" s="77"/>
      <c r="Q26" s="94"/>
      <c r="R26" s="68"/>
      <c r="S26" s="69" t="s">
        <v>47</v>
      </c>
      <c r="T26" s="70"/>
      <c r="U26" s="71">
        <v>1</v>
      </c>
      <c r="V26" s="69" t="s">
        <v>133</v>
      </c>
      <c r="W26" s="70">
        <v>44196</v>
      </c>
      <c r="X26" s="71"/>
      <c r="Y26" s="69" t="s">
        <v>47</v>
      </c>
      <c r="Z26" s="70"/>
      <c r="AA26" s="71"/>
      <c r="AB26" s="69" t="s">
        <v>47</v>
      </c>
      <c r="AC26" s="70"/>
      <c r="AD26" s="71"/>
      <c r="AE26" s="69" t="s">
        <v>47</v>
      </c>
      <c r="AF26" s="70"/>
      <c r="AG26" s="71"/>
      <c r="AH26" s="69" t="s">
        <v>47</v>
      </c>
      <c r="AI26" s="70"/>
      <c r="AJ26" s="96"/>
      <c r="AK26" s="72">
        <v>0</v>
      </c>
      <c r="AL26" s="97"/>
      <c r="AM26" s="96"/>
      <c r="AN26" s="72">
        <v>0</v>
      </c>
      <c r="AO26" s="98"/>
      <c r="AP26" s="96"/>
      <c r="AQ26" s="72">
        <v>0</v>
      </c>
      <c r="AR26" s="99"/>
      <c r="AS26" s="96"/>
      <c r="AT26" s="72">
        <v>0</v>
      </c>
      <c r="AU26" s="99"/>
      <c r="AV26" s="96"/>
      <c r="AW26" s="72">
        <v>0</v>
      </c>
      <c r="AX26" s="100"/>
      <c r="AY26" s="50"/>
      <c r="AZ26" s="74">
        <v>0</v>
      </c>
      <c r="BA26" s="50"/>
      <c r="BB26" s="75" t="s">
        <v>91</v>
      </c>
      <c r="BC26" s="76">
        <v>0</v>
      </c>
      <c r="BD26" s="76">
        <v>0</v>
      </c>
      <c r="BE26" s="76">
        <v>0</v>
      </c>
      <c r="BF26" s="75" t="s">
        <v>91</v>
      </c>
    </row>
    <row r="27" spans="1:58" s="3" customFormat="1" ht="15.75" customHeight="1" x14ac:dyDescent="0.3">
      <c r="A27" s="63">
        <v>14</v>
      </c>
      <c r="B27" s="85" t="s">
        <v>63</v>
      </c>
      <c r="C27" s="56">
        <v>1954</v>
      </c>
      <c r="D27" s="56" t="s">
        <v>155</v>
      </c>
      <c r="E27" s="56">
        <v>4</v>
      </c>
      <c r="F27" s="56">
        <v>3</v>
      </c>
      <c r="G27" s="56">
        <v>36</v>
      </c>
      <c r="H27" s="56">
        <v>5</v>
      </c>
      <c r="I27" s="56">
        <v>31</v>
      </c>
      <c r="J27" s="56">
        <v>0</v>
      </c>
      <c r="K27" s="95">
        <v>3163</v>
      </c>
      <c r="L27" s="95">
        <v>2103.1999999999998</v>
      </c>
      <c r="M27" s="95">
        <v>299.8</v>
      </c>
      <c r="N27" s="95">
        <v>1803.4</v>
      </c>
      <c r="O27" s="56">
        <v>93</v>
      </c>
      <c r="P27" s="93"/>
      <c r="Q27" s="94"/>
      <c r="R27" s="68">
        <v>9962.6</v>
      </c>
      <c r="S27" s="69" t="s">
        <v>115</v>
      </c>
      <c r="T27" s="70">
        <v>44561</v>
      </c>
      <c r="U27" s="71"/>
      <c r="V27" s="69" t="s">
        <v>47</v>
      </c>
      <c r="W27" s="70"/>
      <c r="X27" s="71">
        <v>3715.8</v>
      </c>
      <c r="Y27" s="69" t="s">
        <v>138</v>
      </c>
      <c r="Z27" s="70">
        <v>44196</v>
      </c>
      <c r="AA27" s="71"/>
      <c r="AB27" s="69" t="s">
        <v>47</v>
      </c>
      <c r="AC27" s="70"/>
      <c r="AD27" s="71">
        <v>9851.36</v>
      </c>
      <c r="AE27" s="69" t="s">
        <v>149</v>
      </c>
      <c r="AF27" s="70">
        <v>44196</v>
      </c>
      <c r="AG27" s="71"/>
      <c r="AH27" s="69" t="s">
        <v>47</v>
      </c>
      <c r="AI27" s="70"/>
      <c r="AJ27" s="91"/>
      <c r="AK27" s="72">
        <v>0</v>
      </c>
      <c r="AL27" s="82"/>
      <c r="AM27" s="81"/>
      <c r="AN27" s="72">
        <v>0</v>
      </c>
      <c r="AO27" s="83"/>
      <c r="AP27" s="81"/>
      <c r="AQ27" s="72">
        <v>0</v>
      </c>
      <c r="AR27" s="83"/>
      <c r="AS27" s="81"/>
      <c r="AT27" s="72">
        <v>0</v>
      </c>
      <c r="AU27" s="83"/>
      <c r="AV27" s="81"/>
      <c r="AW27" s="72">
        <v>0</v>
      </c>
      <c r="AX27" s="92"/>
      <c r="AY27" s="59"/>
      <c r="AZ27" s="74">
        <v>0</v>
      </c>
      <c r="BA27" s="59"/>
      <c r="BB27" s="75" t="s">
        <v>92</v>
      </c>
      <c r="BC27" s="76">
        <v>0</v>
      </c>
      <c r="BD27" s="76">
        <v>0</v>
      </c>
      <c r="BE27" s="76">
        <v>0</v>
      </c>
      <c r="BF27" s="75" t="s">
        <v>92</v>
      </c>
    </row>
    <row r="28" spans="1:58" s="3" customFormat="1" ht="15" customHeight="1" x14ac:dyDescent="0.3">
      <c r="A28" s="63">
        <v>15</v>
      </c>
      <c r="B28" s="85" t="s">
        <v>64</v>
      </c>
      <c r="C28" s="56">
        <v>1951</v>
      </c>
      <c r="D28" s="56" t="s">
        <v>159</v>
      </c>
      <c r="E28" s="56">
        <v>2</v>
      </c>
      <c r="F28" s="56">
        <v>1</v>
      </c>
      <c r="G28" s="56">
        <v>8</v>
      </c>
      <c r="H28" s="56">
        <v>5</v>
      </c>
      <c r="I28" s="56">
        <v>3</v>
      </c>
      <c r="J28" s="56">
        <v>0</v>
      </c>
      <c r="K28" s="95">
        <v>483.9</v>
      </c>
      <c r="L28" s="95">
        <v>412.9</v>
      </c>
      <c r="M28" s="95">
        <v>248.7</v>
      </c>
      <c r="N28" s="95">
        <v>164.2</v>
      </c>
      <c r="O28" s="56">
        <v>27</v>
      </c>
      <c r="P28" s="93"/>
      <c r="Q28" s="94"/>
      <c r="R28" s="68">
        <v>1531.6</v>
      </c>
      <c r="S28" s="69" t="s">
        <v>116</v>
      </c>
      <c r="T28" s="70">
        <v>44196</v>
      </c>
      <c r="U28" s="71"/>
      <c r="V28" s="69" t="s">
        <v>47</v>
      </c>
      <c r="W28" s="70"/>
      <c r="X28" s="71">
        <v>1217.9000000000001</v>
      </c>
      <c r="Y28" s="69" t="s">
        <v>139</v>
      </c>
      <c r="Z28" s="70">
        <v>44196</v>
      </c>
      <c r="AA28" s="71"/>
      <c r="AB28" s="69" t="s">
        <v>47</v>
      </c>
      <c r="AC28" s="70"/>
      <c r="AD28" s="71"/>
      <c r="AE28" s="69" t="s">
        <v>47</v>
      </c>
      <c r="AF28" s="70"/>
      <c r="AG28" s="71"/>
      <c r="AH28" s="69" t="s">
        <v>47</v>
      </c>
      <c r="AI28" s="70"/>
      <c r="AJ28" s="91"/>
      <c r="AK28" s="72">
        <v>0</v>
      </c>
      <c r="AL28" s="82"/>
      <c r="AM28" s="81"/>
      <c r="AN28" s="72">
        <v>0</v>
      </c>
      <c r="AO28" s="83"/>
      <c r="AP28" s="81"/>
      <c r="AQ28" s="72">
        <v>0</v>
      </c>
      <c r="AR28" s="83"/>
      <c r="AS28" s="81"/>
      <c r="AT28" s="72">
        <v>0</v>
      </c>
      <c r="AU28" s="83"/>
      <c r="AV28" s="81"/>
      <c r="AW28" s="72">
        <v>0</v>
      </c>
      <c r="AX28" s="92"/>
      <c r="AY28" s="84"/>
      <c r="AZ28" s="74">
        <v>0</v>
      </c>
      <c r="BA28" s="84"/>
      <c r="BB28" s="75" t="s">
        <v>93</v>
      </c>
      <c r="BC28" s="76">
        <v>0</v>
      </c>
      <c r="BD28" s="76">
        <v>0</v>
      </c>
      <c r="BE28" s="76">
        <v>0</v>
      </c>
      <c r="BF28" s="75" t="s">
        <v>93</v>
      </c>
    </row>
    <row r="29" spans="1:58" s="3" customFormat="1" ht="15" customHeight="1" x14ac:dyDescent="0.3">
      <c r="A29" s="63">
        <v>16</v>
      </c>
      <c r="B29" s="85" t="s">
        <v>65</v>
      </c>
      <c r="C29" s="101" t="s">
        <v>160</v>
      </c>
      <c r="D29" s="102" t="s">
        <v>161</v>
      </c>
      <c r="E29" s="101">
        <v>3</v>
      </c>
      <c r="F29" s="101">
        <v>2</v>
      </c>
      <c r="G29" s="103">
        <v>10</v>
      </c>
      <c r="H29" s="101">
        <v>6</v>
      </c>
      <c r="I29" s="101">
        <v>4</v>
      </c>
      <c r="J29" s="101">
        <v>0</v>
      </c>
      <c r="K29" s="104">
        <v>895.67</v>
      </c>
      <c r="L29" s="104">
        <v>895.67</v>
      </c>
      <c r="M29" s="104">
        <v>0</v>
      </c>
      <c r="N29" s="104">
        <v>895.67</v>
      </c>
      <c r="O29" s="101">
        <v>43</v>
      </c>
      <c r="P29" s="93"/>
      <c r="Q29" s="94"/>
      <c r="R29" s="68">
        <v>1348.54</v>
      </c>
      <c r="S29" s="69" t="s">
        <v>117</v>
      </c>
      <c r="T29" s="70">
        <v>44561</v>
      </c>
      <c r="U29" s="71"/>
      <c r="V29" s="69" t="s">
        <v>47</v>
      </c>
      <c r="W29" s="70"/>
      <c r="X29" s="71">
        <v>1987.92</v>
      </c>
      <c r="Y29" s="69" t="s">
        <v>140</v>
      </c>
      <c r="Z29" s="70">
        <v>44196</v>
      </c>
      <c r="AA29" s="71"/>
      <c r="AB29" s="69" t="s">
        <v>47</v>
      </c>
      <c r="AC29" s="70"/>
      <c r="AD29" s="71"/>
      <c r="AE29" s="69" t="s">
        <v>47</v>
      </c>
      <c r="AF29" s="70"/>
      <c r="AG29" s="71"/>
      <c r="AH29" s="69" t="s">
        <v>47</v>
      </c>
      <c r="AI29" s="70"/>
      <c r="AJ29" s="81"/>
      <c r="AK29" s="72">
        <v>0</v>
      </c>
      <c r="AL29" s="82"/>
      <c r="AM29" s="91"/>
      <c r="AN29" s="72">
        <v>0</v>
      </c>
      <c r="AO29" s="83"/>
      <c r="AP29" s="91"/>
      <c r="AQ29" s="72">
        <v>0</v>
      </c>
      <c r="AR29" s="83"/>
      <c r="AS29" s="91"/>
      <c r="AT29" s="72">
        <v>0</v>
      </c>
      <c r="AU29" s="83"/>
      <c r="AV29" s="91"/>
      <c r="AW29" s="72">
        <v>0</v>
      </c>
      <c r="AX29" s="92"/>
      <c r="AY29" s="50"/>
      <c r="AZ29" s="74">
        <v>0</v>
      </c>
      <c r="BA29" s="50"/>
      <c r="BB29" s="75" t="s">
        <v>94</v>
      </c>
      <c r="BC29" s="76">
        <v>0</v>
      </c>
      <c r="BD29" s="76">
        <v>0</v>
      </c>
      <c r="BE29" s="76">
        <v>0</v>
      </c>
      <c r="BF29" s="75" t="s">
        <v>94</v>
      </c>
    </row>
    <row r="30" spans="1:58" s="3" customFormat="1" ht="24" customHeight="1" x14ac:dyDescent="0.3">
      <c r="A30" s="63">
        <v>17</v>
      </c>
      <c r="B30" s="85" t="s">
        <v>66</v>
      </c>
      <c r="C30" s="101">
        <v>1952</v>
      </c>
      <c r="D30" s="102" t="s">
        <v>162</v>
      </c>
      <c r="E30" s="101">
        <v>2</v>
      </c>
      <c r="F30" s="101">
        <v>4</v>
      </c>
      <c r="G30" s="101">
        <v>24</v>
      </c>
      <c r="H30" s="101">
        <v>6</v>
      </c>
      <c r="I30" s="101">
        <v>18</v>
      </c>
      <c r="J30" s="101">
        <v>0</v>
      </c>
      <c r="K30" s="104">
        <v>1491.7</v>
      </c>
      <c r="L30" s="104">
        <v>1360.4</v>
      </c>
      <c r="M30" s="104">
        <v>357.7</v>
      </c>
      <c r="N30" s="104">
        <v>1002.7</v>
      </c>
      <c r="O30" s="101">
        <v>58</v>
      </c>
      <c r="P30" s="93"/>
      <c r="Q30" s="94"/>
      <c r="R30" s="68">
        <v>5138.0200000000004</v>
      </c>
      <c r="S30" s="69" t="s">
        <v>118</v>
      </c>
      <c r="T30" s="70">
        <v>44561</v>
      </c>
      <c r="U30" s="71"/>
      <c r="V30" s="69" t="s">
        <v>47</v>
      </c>
      <c r="W30" s="70"/>
      <c r="X30" s="71">
        <v>3873.96</v>
      </c>
      <c r="Y30" s="69" t="s">
        <v>141</v>
      </c>
      <c r="Z30" s="70">
        <v>44196</v>
      </c>
      <c r="AA30" s="71"/>
      <c r="AB30" s="69" t="s">
        <v>47</v>
      </c>
      <c r="AC30" s="70"/>
      <c r="AD30" s="71"/>
      <c r="AE30" s="69" t="s">
        <v>47</v>
      </c>
      <c r="AF30" s="70"/>
      <c r="AG30" s="71"/>
      <c r="AH30" s="69" t="s">
        <v>47</v>
      </c>
      <c r="AI30" s="70"/>
      <c r="AJ30" s="81"/>
      <c r="AK30" s="72">
        <v>0</v>
      </c>
      <c r="AL30" s="82"/>
      <c r="AM30" s="91"/>
      <c r="AN30" s="72">
        <v>0</v>
      </c>
      <c r="AO30" s="83"/>
      <c r="AP30" s="91"/>
      <c r="AQ30" s="72">
        <v>0</v>
      </c>
      <c r="AR30" s="83"/>
      <c r="AS30" s="91"/>
      <c r="AT30" s="72">
        <v>0</v>
      </c>
      <c r="AU30" s="83"/>
      <c r="AV30" s="91"/>
      <c r="AW30" s="72">
        <v>0</v>
      </c>
      <c r="AX30" s="92"/>
      <c r="AY30" s="59"/>
      <c r="AZ30" s="74">
        <v>0</v>
      </c>
      <c r="BA30" s="59"/>
      <c r="BB30" s="75" t="s">
        <v>95</v>
      </c>
      <c r="BC30" s="76">
        <v>0</v>
      </c>
      <c r="BD30" s="76">
        <v>0</v>
      </c>
      <c r="BE30" s="76">
        <v>0</v>
      </c>
      <c r="BF30" s="75" t="s">
        <v>95</v>
      </c>
    </row>
    <row r="31" spans="1:58" s="3" customFormat="1" ht="14.25" customHeight="1" x14ac:dyDescent="0.3">
      <c r="A31" s="63">
        <v>18</v>
      </c>
      <c r="B31" s="85" t="s">
        <v>67</v>
      </c>
      <c r="C31" s="101">
        <v>1952</v>
      </c>
      <c r="D31" s="102" t="s">
        <v>46</v>
      </c>
      <c r="E31" s="101">
        <v>2</v>
      </c>
      <c r="F31" s="101">
        <v>2</v>
      </c>
      <c r="G31" s="101">
        <v>12</v>
      </c>
      <c r="H31" s="101">
        <v>0</v>
      </c>
      <c r="I31" s="101">
        <v>12</v>
      </c>
      <c r="J31" s="101">
        <v>0</v>
      </c>
      <c r="K31" s="104">
        <v>667.4</v>
      </c>
      <c r="L31" s="104">
        <v>611.4</v>
      </c>
      <c r="M31" s="104">
        <v>0</v>
      </c>
      <c r="N31" s="104">
        <v>611.4</v>
      </c>
      <c r="O31" s="101">
        <v>24</v>
      </c>
      <c r="P31" s="93"/>
      <c r="Q31" s="94"/>
      <c r="R31" s="68">
        <v>2269.5</v>
      </c>
      <c r="S31" s="69" t="s">
        <v>119</v>
      </c>
      <c r="T31" s="70">
        <v>44561</v>
      </c>
      <c r="U31" s="71"/>
      <c r="V31" s="69" t="s">
        <v>47</v>
      </c>
      <c r="W31" s="70"/>
      <c r="X31" s="71"/>
      <c r="Y31" s="69" t="s">
        <v>47</v>
      </c>
      <c r="Z31" s="70"/>
      <c r="AA31" s="71"/>
      <c r="AB31" s="69" t="s">
        <v>47</v>
      </c>
      <c r="AC31" s="70"/>
      <c r="AD31" s="71"/>
      <c r="AE31" s="69" t="s">
        <v>47</v>
      </c>
      <c r="AF31" s="70"/>
      <c r="AG31" s="71"/>
      <c r="AH31" s="69" t="s">
        <v>47</v>
      </c>
      <c r="AI31" s="70"/>
      <c r="AJ31" s="91"/>
      <c r="AK31" s="72">
        <v>0</v>
      </c>
      <c r="AL31" s="82"/>
      <c r="AM31" s="91"/>
      <c r="AN31" s="72">
        <v>0</v>
      </c>
      <c r="AO31" s="83"/>
      <c r="AP31" s="91"/>
      <c r="AQ31" s="72">
        <v>0</v>
      </c>
      <c r="AR31" s="83"/>
      <c r="AS31" s="91"/>
      <c r="AT31" s="72">
        <v>0</v>
      </c>
      <c r="AU31" s="83"/>
      <c r="AV31" s="91"/>
      <c r="AW31" s="72">
        <v>0</v>
      </c>
      <c r="AX31" s="92"/>
      <c r="AY31" s="84"/>
      <c r="AZ31" s="74">
        <v>0</v>
      </c>
      <c r="BA31" s="84"/>
      <c r="BB31" s="75" t="s">
        <v>96</v>
      </c>
      <c r="BC31" s="76">
        <v>0</v>
      </c>
      <c r="BD31" s="76">
        <v>0</v>
      </c>
      <c r="BE31" s="76">
        <v>0</v>
      </c>
      <c r="BF31" s="75" t="s">
        <v>96</v>
      </c>
    </row>
    <row r="32" spans="1:58" s="6" customFormat="1" ht="15" customHeight="1" x14ac:dyDescent="0.3">
      <c r="A32" s="63">
        <v>19</v>
      </c>
      <c r="B32" s="85" t="s">
        <v>68</v>
      </c>
      <c r="C32" s="105" t="s">
        <v>163</v>
      </c>
      <c r="D32" s="106" t="s">
        <v>159</v>
      </c>
      <c r="E32" s="105">
        <v>2</v>
      </c>
      <c r="F32" s="105">
        <v>1</v>
      </c>
      <c r="G32" s="107">
        <v>8</v>
      </c>
      <c r="H32" s="105">
        <v>4</v>
      </c>
      <c r="I32" s="105">
        <v>4</v>
      </c>
      <c r="J32" s="105">
        <v>0</v>
      </c>
      <c r="K32" s="108">
        <v>426.9</v>
      </c>
      <c r="L32" s="108">
        <v>384.7</v>
      </c>
      <c r="M32" s="108">
        <v>0</v>
      </c>
      <c r="N32" s="108">
        <v>384.7</v>
      </c>
      <c r="O32" s="105">
        <v>24</v>
      </c>
      <c r="P32" s="93"/>
      <c r="Q32" s="94"/>
      <c r="R32" s="68">
        <v>1447.2</v>
      </c>
      <c r="S32" s="69" t="s">
        <v>120</v>
      </c>
      <c r="T32" s="70">
        <v>44196</v>
      </c>
      <c r="U32" s="71"/>
      <c r="V32" s="69" t="s">
        <v>47</v>
      </c>
      <c r="W32" s="70"/>
      <c r="X32" s="71">
        <v>1246</v>
      </c>
      <c r="Y32" s="69" t="s">
        <v>142</v>
      </c>
      <c r="Z32" s="70">
        <v>43830</v>
      </c>
      <c r="AA32" s="71"/>
      <c r="AB32" s="69" t="s">
        <v>47</v>
      </c>
      <c r="AC32" s="70"/>
      <c r="AD32" s="71">
        <v>468</v>
      </c>
      <c r="AE32" s="69" t="s">
        <v>150</v>
      </c>
      <c r="AF32" s="70">
        <v>43830</v>
      </c>
      <c r="AG32" s="71"/>
      <c r="AH32" s="69" t="s">
        <v>47</v>
      </c>
      <c r="AI32" s="70"/>
      <c r="AJ32" s="109"/>
      <c r="AK32" s="72">
        <v>0</v>
      </c>
      <c r="AL32" s="97"/>
      <c r="AM32" s="109"/>
      <c r="AN32" s="72">
        <v>0</v>
      </c>
      <c r="AO32" s="99"/>
      <c r="AP32" s="109"/>
      <c r="AQ32" s="72">
        <v>0</v>
      </c>
      <c r="AR32" s="99"/>
      <c r="AS32" s="109"/>
      <c r="AT32" s="72">
        <v>0</v>
      </c>
      <c r="AU32" s="99"/>
      <c r="AV32" s="109"/>
      <c r="AW32" s="72">
        <v>0</v>
      </c>
      <c r="AX32" s="100"/>
      <c r="AY32" s="50"/>
      <c r="AZ32" s="74">
        <v>0</v>
      </c>
      <c r="BA32" s="50"/>
      <c r="BB32" s="75" t="s">
        <v>97</v>
      </c>
      <c r="BC32" s="76">
        <v>0</v>
      </c>
      <c r="BD32" s="76">
        <v>0</v>
      </c>
      <c r="BE32" s="76">
        <v>0</v>
      </c>
      <c r="BF32" s="75" t="s">
        <v>97</v>
      </c>
    </row>
    <row r="33" spans="1:58" s="3" customFormat="1" ht="14.25" customHeight="1" x14ac:dyDescent="0.3">
      <c r="A33" s="63">
        <v>20</v>
      </c>
      <c r="B33" s="85" t="s">
        <v>69</v>
      </c>
      <c r="C33" s="56" t="s">
        <v>164</v>
      </c>
      <c r="D33" s="106" t="s">
        <v>159</v>
      </c>
      <c r="E33" s="56">
        <v>2</v>
      </c>
      <c r="F33" s="56">
        <v>1</v>
      </c>
      <c r="G33" s="56">
        <v>8</v>
      </c>
      <c r="H33" s="56">
        <v>1</v>
      </c>
      <c r="I33" s="56">
        <v>7</v>
      </c>
      <c r="J33" s="56">
        <v>0</v>
      </c>
      <c r="K33" s="95">
        <v>407.9</v>
      </c>
      <c r="L33" s="95">
        <v>407.9</v>
      </c>
      <c r="M33" s="95">
        <v>0</v>
      </c>
      <c r="N33" s="95">
        <v>367.3</v>
      </c>
      <c r="O33" s="56">
        <v>18</v>
      </c>
      <c r="P33" s="93"/>
      <c r="Q33" s="94"/>
      <c r="R33" s="68">
        <v>1393.9</v>
      </c>
      <c r="S33" s="69" t="s">
        <v>121</v>
      </c>
      <c r="T33" s="70">
        <v>44196</v>
      </c>
      <c r="U33" s="71"/>
      <c r="V33" s="69" t="s">
        <v>47</v>
      </c>
      <c r="W33" s="70"/>
      <c r="X33" s="71"/>
      <c r="Y33" s="69" t="s">
        <v>47</v>
      </c>
      <c r="Z33" s="70"/>
      <c r="AA33" s="71"/>
      <c r="AB33" s="69" t="s">
        <v>47</v>
      </c>
      <c r="AC33" s="70"/>
      <c r="AD33" s="71"/>
      <c r="AE33" s="69" t="s">
        <v>47</v>
      </c>
      <c r="AF33" s="70"/>
      <c r="AG33" s="71"/>
      <c r="AH33" s="69" t="s">
        <v>47</v>
      </c>
      <c r="AI33" s="70"/>
      <c r="AJ33" s="91"/>
      <c r="AK33" s="72">
        <v>0</v>
      </c>
      <c r="AL33" s="82"/>
      <c r="AM33" s="91"/>
      <c r="AN33" s="72">
        <v>0</v>
      </c>
      <c r="AO33" s="83"/>
      <c r="AP33" s="91"/>
      <c r="AQ33" s="72">
        <v>0</v>
      </c>
      <c r="AR33" s="83"/>
      <c r="AS33" s="91"/>
      <c r="AT33" s="72">
        <v>0</v>
      </c>
      <c r="AU33" s="83"/>
      <c r="AV33" s="91"/>
      <c r="AW33" s="72">
        <v>0</v>
      </c>
      <c r="AX33" s="92"/>
      <c r="AY33" s="50"/>
      <c r="AZ33" s="74">
        <v>0</v>
      </c>
      <c r="BA33" s="50"/>
      <c r="BB33" s="75" t="s">
        <v>98</v>
      </c>
      <c r="BC33" s="76">
        <v>0</v>
      </c>
      <c r="BD33" s="76">
        <v>0</v>
      </c>
      <c r="BE33" s="76">
        <v>0</v>
      </c>
      <c r="BF33" s="75" t="s">
        <v>98</v>
      </c>
    </row>
    <row r="34" spans="1:58" s="3" customFormat="1" ht="13.5" customHeight="1" x14ac:dyDescent="0.3">
      <c r="A34" s="63">
        <v>21</v>
      </c>
      <c r="B34" s="85" t="s">
        <v>70</v>
      </c>
      <c r="C34" s="101">
        <v>1952</v>
      </c>
      <c r="D34" s="102" t="s">
        <v>159</v>
      </c>
      <c r="E34" s="101">
        <v>2</v>
      </c>
      <c r="F34" s="101">
        <v>1</v>
      </c>
      <c r="G34" s="101">
        <v>8</v>
      </c>
      <c r="H34" s="101">
        <v>0</v>
      </c>
      <c r="I34" s="101">
        <v>8</v>
      </c>
      <c r="J34" s="101">
        <v>0</v>
      </c>
      <c r="K34" s="104">
        <v>685.6</v>
      </c>
      <c r="L34" s="104">
        <v>361.4</v>
      </c>
      <c r="M34" s="104">
        <v>0</v>
      </c>
      <c r="N34" s="104">
        <v>361.4</v>
      </c>
      <c r="O34" s="101">
        <v>27</v>
      </c>
      <c r="P34" s="93"/>
      <c r="Q34" s="94"/>
      <c r="R34" s="68">
        <v>1087.2</v>
      </c>
      <c r="S34" s="69" t="s">
        <v>122</v>
      </c>
      <c r="T34" s="70">
        <v>44196</v>
      </c>
      <c r="U34" s="71"/>
      <c r="V34" s="69" t="s">
        <v>47</v>
      </c>
      <c r="W34" s="70"/>
      <c r="X34" s="71">
        <v>1148.2</v>
      </c>
      <c r="Y34" s="69" t="s">
        <v>143</v>
      </c>
      <c r="Z34" s="70">
        <v>44196</v>
      </c>
      <c r="AA34" s="71"/>
      <c r="AB34" s="69" t="s">
        <v>47</v>
      </c>
      <c r="AC34" s="70"/>
      <c r="AD34" s="71"/>
      <c r="AE34" s="69" t="s">
        <v>47</v>
      </c>
      <c r="AF34" s="70"/>
      <c r="AG34" s="71"/>
      <c r="AH34" s="69" t="s">
        <v>47</v>
      </c>
      <c r="AI34" s="70"/>
      <c r="AJ34" s="91"/>
      <c r="AK34" s="72">
        <v>0</v>
      </c>
      <c r="AL34" s="82"/>
      <c r="AM34" s="81"/>
      <c r="AN34" s="72">
        <v>0</v>
      </c>
      <c r="AO34" s="83"/>
      <c r="AP34" s="81"/>
      <c r="AQ34" s="72">
        <v>0</v>
      </c>
      <c r="AR34" s="83"/>
      <c r="AS34" s="81"/>
      <c r="AT34" s="72">
        <v>0</v>
      </c>
      <c r="AU34" s="83"/>
      <c r="AV34" s="81"/>
      <c r="AW34" s="72">
        <v>0</v>
      </c>
      <c r="AX34" s="92"/>
      <c r="AY34" s="59"/>
      <c r="AZ34" s="74">
        <v>0</v>
      </c>
      <c r="BA34" s="59"/>
      <c r="BB34" s="75" t="s">
        <v>99</v>
      </c>
      <c r="BC34" s="76">
        <v>0</v>
      </c>
      <c r="BD34" s="76">
        <v>0</v>
      </c>
      <c r="BE34" s="76">
        <v>0</v>
      </c>
      <c r="BF34" s="75" t="s">
        <v>99</v>
      </c>
    </row>
    <row r="35" spans="1:58" s="3" customFormat="1" ht="15.75" customHeight="1" x14ac:dyDescent="0.3">
      <c r="A35" s="63">
        <v>22</v>
      </c>
      <c r="B35" s="85" t="s">
        <v>71</v>
      </c>
      <c r="C35" s="99" t="s">
        <v>165</v>
      </c>
      <c r="D35" s="99" t="s">
        <v>159</v>
      </c>
      <c r="E35" s="99">
        <v>2</v>
      </c>
      <c r="F35" s="99">
        <v>2</v>
      </c>
      <c r="G35" s="99">
        <v>17</v>
      </c>
      <c r="H35" s="99">
        <v>2</v>
      </c>
      <c r="I35" s="99">
        <v>15</v>
      </c>
      <c r="J35" s="99">
        <v>0</v>
      </c>
      <c r="K35" s="76">
        <v>750.7</v>
      </c>
      <c r="L35" s="76">
        <v>750.7</v>
      </c>
      <c r="M35" s="76">
        <v>0</v>
      </c>
      <c r="N35" s="76">
        <v>668.7</v>
      </c>
      <c r="O35" s="99">
        <v>34</v>
      </c>
      <c r="P35" s="77"/>
      <c r="Q35" s="94"/>
      <c r="R35" s="68">
        <v>3853.6</v>
      </c>
      <c r="S35" s="69" t="s">
        <v>123</v>
      </c>
      <c r="T35" s="70">
        <v>44561</v>
      </c>
      <c r="U35" s="71"/>
      <c r="V35" s="69" t="s">
        <v>47</v>
      </c>
      <c r="W35" s="70"/>
      <c r="X35" s="71"/>
      <c r="Y35" s="69" t="s">
        <v>47</v>
      </c>
      <c r="Z35" s="70"/>
      <c r="AA35" s="71"/>
      <c r="AB35" s="69" t="s">
        <v>47</v>
      </c>
      <c r="AC35" s="70"/>
      <c r="AD35" s="71"/>
      <c r="AE35" s="69" t="s">
        <v>47</v>
      </c>
      <c r="AF35" s="70"/>
      <c r="AG35" s="71"/>
      <c r="AH35" s="69" t="s">
        <v>47</v>
      </c>
      <c r="AI35" s="70"/>
      <c r="AJ35" s="81"/>
      <c r="AK35" s="72">
        <v>0</v>
      </c>
      <c r="AL35" s="82"/>
      <c r="AM35" s="91"/>
      <c r="AN35" s="72">
        <v>0</v>
      </c>
      <c r="AO35" s="83"/>
      <c r="AP35" s="91"/>
      <c r="AQ35" s="72">
        <v>0</v>
      </c>
      <c r="AR35" s="83"/>
      <c r="AS35" s="91"/>
      <c r="AT35" s="72">
        <v>0</v>
      </c>
      <c r="AU35" s="83"/>
      <c r="AV35" s="91"/>
      <c r="AW35" s="72">
        <v>0</v>
      </c>
      <c r="AX35" s="92"/>
      <c r="AY35" s="84"/>
      <c r="AZ35" s="74">
        <v>0</v>
      </c>
      <c r="BA35" s="84"/>
      <c r="BB35" s="75" t="s">
        <v>100</v>
      </c>
      <c r="BC35" s="76">
        <v>0</v>
      </c>
      <c r="BD35" s="76">
        <v>0</v>
      </c>
      <c r="BE35" s="76">
        <v>0</v>
      </c>
      <c r="BF35" s="75" t="s">
        <v>100</v>
      </c>
    </row>
    <row r="36" spans="1:58" s="3" customFormat="1" ht="13.5" customHeight="1" x14ac:dyDescent="0.3">
      <c r="A36" s="63">
        <v>23</v>
      </c>
      <c r="B36" s="85" t="s">
        <v>72</v>
      </c>
      <c r="C36" s="99" t="s">
        <v>166</v>
      </c>
      <c r="D36" s="99" t="s">
        <v>155</v>
      </c>
      <c r="E36" s="99">
        <v>2</v>
      </c>
      <c r="F36" s="99">
        <v>2</v>
      </c>
      <c r="G36" s="99">
        <v>12</v>
      </c>
      <c r="H36" s="99">
        <v>3</v>
      </c>
      <c r="I36" s="99">
        <v>9</v>
      </c>
      <c r="J36" s="99">
        <v>0</v>
      </c>
      <c r="K36" s="76">
        <v>817.7</v>
      </c>
      <c r="L36" s="76">
        <v>817.7</v>
      </c>
      <c r="M36" s="76">
        <v>0</v>
      </c>
      <c r="N36" s="76">
        <v>817.7</v>
      </c>
      <c r="O36" s="99">
        <v>33</v>
      </c>
      <c r="P36" s="77"/>
      <c r="Q36" s="94"/>
      <c r="R36" s="68">
        <v>1184.4000000000001</v>
      </c>
      <c r="S36" s="69" t="s">
        <v>124</v>
      </c>
      <c r="T36" s="70">
        <v>44196</v>
      </c>
      <c r="U36" s="71"/>
      <c r="V36" s="69" t="s">
        <v>47</v>
      </c>
      <c r="W36" s="70"/>
      <c r="X36" s="71">
        <v>2380</v>
      </c>
      <c r="Y36" s="69" t="s">
        <v>144</v>
      </c>
      <c r="Z36" s="70">
        <v>44196</v>
      </c>
      <c r="AA36" s="71"/>
      <c r="AB36" s="69" t="s">
        <v>47</v>
      </c>
      <c r="AC36" s="70"/>
      <c r="AD36" s="71"/>
      <c r="AE36" s="69" t="s">
        <v>47</v>
      </c>
      <c r="AF36" s="70"/>
      <c r="AG36" s="71"/>
      <c r="AH36" s="69" t="s">
        <v>47</v>
      </c>
      <c r="AI36" s="70"/>
      <c r="AJ36" s="91"/>
      <c r="AK36" s="72">
        <v>0</v>
      </c>
      <c r="AL36" s="82"/>
      <c r="AM36" s="81"/>
      <c r="AN36" s="72">
        <v>0</v>
      </c>
      <c r="AO36" s="83"/>
      <c r="AP36" s="81"/>
      <c r="AQ36" s="72">
        <v>0</v>
      </c>
      <c r="AR36" s="83"/>
      <c r="AS36" s="81"/>
      <c r="AT36" s="72">
        <v>0</v>
      </c>
      <c r="AU36" s="83"/>
      <c r="AV36" s="81"/>
      <c r="AW36" s="72">
        <v>0</v>
      </c>
      <c r="AX36" s="92"/>
      <c r="AY36" s="50"/>
      <c r="AZ36" s="74">
        <v>0</v>
      </c>
      <c r="BA36" s="50"/>
      <c r="BB36" s="75" t="s">
        <v>101</v>
      </c>
      <c r="BC36" s="76">
        <v>0</v>
      </c>
      <c r="BD36" s="76">
        <v>0</v>
      </c>
      <c r="BE36" s="76">
        <v>0</v>
      </c>
      <c r="BF36" s="75" t="s">
        <v>101</v>
      </c>
    </row>
    <row r="37" spans="1:58" s="3" customFormat="1" ht="13.5" customHeight="1" x14ac:dyDescent="0.3">
      <c r="A37" s="63">
        <v>24</v>
      </c>
      <c r="B37" s="85" t="s">
        <v>73</v>
      </c>
      <c r="C37" s="101">
        <v>1993</v>
      </c>
      <c r="D37" s="102" t="s">
        <v>167</v>
      </c>
      <c r="E37" s="101">
        <v>14</v>
      </c>
      <c r="F37" s="101">
        <v>6</v>
      </c>
      <c r="G37" s="101">
        <v>261</v>
      </c>
      <c r="H37" s="101">
        <v>25</v>
      </c>
      <c r="I37" s="101">
        <v>236</v>
      </c>
      <c r="J37" s="101">
        <v>0</v>
      </c>
      <c r="K37" s="104">
        <v>25273.1</v>
      </c>
      <c r="L37" s="104">
        <v>16951.400000000001</v>
      </c>
      <c r="M37" s="104">
        <v>1753.3</v>
      </c>
      <c r="N37" s="104">
        <v>15198.1</v>
      </c>
      <c r="O37" s="101">
        <v>702</v>
      </c>
      <c r="P37" s="93"/>
      <c r="Q37" s="94"/>
      <c r="R37" s="68"/>
      <c r="S37" s="69" t="s">
        <v>47</v>
      </c>
      <c r="T37" s="70"/>
      <c r="U37" s="71">
        <v>12</v>
      </c>
      <c r="V37" s="69" t="s">
        <v>134</v>
      </c>
      <c r="W37" s="70">
        <v>44196</v>
      </c>
      <c r="X37" s="71"/>
      <c r="Y37" s="69" t="s">
        <v>47</v>
      </c>
      <c r="Z37" s="70"/>
      <c r="AA37" s="71"/>
      <c r="AB37" s="69" t="s">
        <v>47</v>
      </c>
      <c r="AC37" s="70"/>
      <c r="AD37" s="71"/>
      <c r="AE37" s="69" t="s">
        <v>47</v>
      </c>
      <c r="AF37" s="70"/>
      <c r="AG37" s="71"/>
      <c r="AH37" s="69" t="s">
        <v>47</v>
      </c>
      <c r="AI37" s="70"/>
      <c r="AJ37" s="91"/>
      <c r="AK37" s="72">
        <v>0</v>
      </c>
      <c r="AL37" s="82"/>
      <c r="AM37" s="91"/>
      <c r="AN37" s="72">
        <v>0</v>
      </c>
      <c r="AO37" s="83"/>
      <c r="AP37" s="91"/>
      <c r="AQ37" s="72">
        <v>0</v>
      </c>
      <c r="AR37" s="83"/>
      <c r="AS37" s="91"/>
      <c r="AT37" s="72">
        <v>0</v>
      </c>
      <c r="AU37" s="83"/>
      <c r="AV37" s="91"/>
      <c r="AW37" s="72">
        <v>0</v>
      </c>
      <c r="AX37" s="92"/>
      <c r="AY37" s="59"/>
      <c r="AZ37" s="74">
        <v>0</v>
      </c>
      <c r="BA37" s="59"/>
      <c r="BB37" s="75" t="s">
        <v>102</v>
      </c>
      <c r="BC37" s="76">
        <v>0</v>
      </c>
      <c r="BD37" s="76">
        <v>0</v>
      </c>
      <c r="BE37" s="76">
        <v>0</v>
      </c>
      <c r="BF37" s="75" t="s">
        <v>102</v>
      </c>
    </row>
    <row r="38" spans="1:58" s="3" customFormat="1" ht="15" customHeight="1" x14ac:dyDescent="0.3">
      <c r="A38" s="63">
        <v>25</v>
      </c>
      <c r="B38" s="85" t="s">
        <v>74</v>
      </c>
      <c r="C38" s="56">
        <v>1952</v>
      </c>
      <c r="D38" s="106" t="s">
        <v>46</v>
      </c>
      <c r="E38" s="56">
        <v>2</v>
      </c>
      <c r="F38" s="56">
        <v>1</v>
      </c>
      <c r="G38" s="56">
        <v>6</v>
      </c>
      <c r="H38" s="56">
        <v>3</v>
      </c>
      <c r="I38" s="56">
        <v>3</v>
      </c>
      <c r="J38" s="56">
        <v>0</v>
      </c>
      <c r="K38" s="95">
        <v>372.6</v>
      </c>
      <c r="L38" s="95">
        <v>337.6</v>
      </c>
      <c r="M38" s="95">
        <v>180.1</v>
      </c>
      <c r="N38" s="95">
        <f t="shared" ref="N38" si="1">L38-M38</f>
        <v>157.50000000000003</v>
      </c>
      <c r="O38" s="56">
        <v>25</v>
      </c>
      <c r="P38" s="93"/>
      <c r="Q38" s="94"/>
      <c r="R38" s="68">
        <v>678.2</v>
      </c>
      <c r="S38" s="69" t="s">
        <v>125</v>
      </c>
      <c r="T38" s="70">
        <v>44196</v>
      </c>
      <c r="U38" s="71"/>
      <c r="V38" s="69" t="s">
        <v>47</v>
      </c>
      <c r="W38" s="70"/>
      <c r="X38" s="71"/>
      <c r="Y38" s="69" t="s">
        <v>47</v>
      </c>
      <c r="Z38" s="70"/>
      <c r="AA38" s="71"/>
      <c r="AB38" s="69" t="s">
        <v>47</v>
      </c>
      <c r="AC38" s="70"/>
      <c r="AD38" s="71"/>
      <c r="AE38" s="69" t="s">
        <v>47</v>
      </c>
      <c r="AF38" s="70"/>
      <c r="AG38" s="71"/>
      <c r="AH38" s="69" t="s">
        <v>47</v>
      </c>
      <c r="AI38" s="70"/>
      <c r="AJ38" s="81"/>
      <c r="AK38" s="72">
        <v>0</v>
      </c>
      <c r="AL38" s="82"/>
      <c r="AM38" s="81"/>
      <c r="AN38" s="72">
        <v>0</v>
      </c>
      <c r="AO38" s="83"/>
      <c r="AP38" s="81"/>
      <c r="AQ38" s="72">
        <v>0</v>
      </c>
      <c r="AR38" s="83"/>
      <c r="AS38" s="81"/>
      <c r="AT38" s="72">
        <v>0</v>
      </c>
      <c r="AU38" s="83"/>
      <c r="AV38" s="81"/>
      <c r="AW38" s="72">
        <v>0</v>
      </c>
      <c r="AX38" s="92"/>
      <c r="AY38" s="84"/>
      <c r="AZ38" s="74">
        <v>0</v>
      </c>
      <c r="BA38" s="84"/>
      <c r="BB38" s="75" t="s">
        <v>103</v>
      </c>
      <c r="BC38" s="76">
        <v>0</v>
      </c>
      <c r="BD38" s="76">
        <v>0</v>
      </c>
      <c r="BE38" s="76">
        <v>0</v>
      </c>
      <c r="BF38" s="75" t="s">
        <v>103</v>
      </c>
    </row>
    <row r="39" spans="1:58" s="3" customFormat="1" ht="13.5" customHeight="1" x14ac:dyDescent="0.3">
      <c r="A39" s="63">
        <v>26</v>
      </c>
      <c r="B39" s="85" t="s">
        <v>75</v>
      </c>
      <c r="C39" s="56">
        <v>1952</v>
      </c>
      <c r="D39" s="106" t="s">
        <v>46</v>
      </c>
      <c r="E39" s="56">
        <v>2</v>
      </c>
      <c r="F39" s="56">
        <v>1</v>
      </c>
      <c r="G39" s="56">
        <v>6</v>
      </c>
      <c r="H39" s="56">
        <v>4</v>
      </c>
      <c r="I39" s="56">
        <v>2</v>
      </c>
      <c r="J39" s="56">
        <v>0</v>
      </c>
      <c r="K39" s="95">
        <v>387.2</v>
      </c>
      <c r="L39" s="95">
        <v>352.2</v>
      </c>
      <c r="M39" s="95">
        <f>L39-N39</f>
        <v>176</v>
      </c>
      <c r="N39" s="95">
        <v>176.2</v>
      </c>
      <c r="O39" s="56">
        <v>16</v>
      </c>
      <c r="P39" s="93"/>
      <c r="Q39" s="94"/>
      <c r="R39" s="68">
        <v>707.4</v>
      </c>
      <c r="S39" s="69" t="s">
        <v>126</v>
      </c>
      <c r="T39" s="70">
        <v>44196</v>
      </c>
      <c r="U39" s="71"/>
      <c r="V39" s="69" t="s">
        <v>47</v>
      </c>
      <c r="W39" s="70"/>
      <c r="X39" s="71"/>
      <c r="Y39" s="69" t="s">
        <v>47</v>
      </c>
      <c r="Z39" s="70"/>
      <c r="AA39" s="71"/>
      <c r="AB39" s="69" t="s">
        <v>47</v>
      </c>
      <c r="AC39" s="70"/>
      <c r="AD39" s="71"/>
      <c r="AE39" s="69" t="s">
        <v>47</v>
      </c>
      <c r="AF39" s="70"/>
      <c r="AG39" s="71"/>
      <c r="AH39" s="69" t="s">
        <v>47</v>
      </c>
      <c r="AI39" s="70"/>
      <c r="AJ39" s="91"/>
      <c r="AK39" s="72">
        <v>0</v>
      </c>
      <c r="AL39" s="82"/>
      <c r="AM39" s="91"/>
      <c r="AN39" s="72">
        <v>0</v>
      </c>
      <c r="AO39" s="83"/>
      <c r="AP39" s="91"/>
      <c r="AQ39" s="72">
        <v>0</v>
      </c>
      <c r="AR39" s="83"/>
      <c r="AS39" s="91"/>
      <c r="AT39" s="72">
        <v>0</v>
      </c>
      <c r="AU39" s="83"/>
      <c r="AV39" s="91"/>
      <c r="AW39" s="72">
        <v>0</v>
      </c>
      <c r="AX39" s="92"/>
      <c r="AY39" s="50"/>
      <c r="AZ39" s="74">
        <v>0</v>
      </c>
      <c r="BA39" s="50"/>
      <c r="BB39" s="75" t="s">
        <v>104</v>
      </c>
      <c r="BC39" s="76">
        <v>0</v>
      </c>
      <c r="BD39" s="76">
        <v>0</v>
      </c>
      <c r="BE39" s="76">
        <v>0</v>
      </c>
      <c r="BF39" s="75" t="s">
        <v>104</v>
      </c>
    </row>
    <row r="40" spans="1:58" s="3" customFormat="1" ht="13.5" customHeight="1" x14ac:dyDescent="0.3">
      <c r="A40" s="63">
        <v>27</v>
      </c>
      <c r="B40" s="85" t="s">
        <v>76</v>
      </c>
      <c r="C40" s="99" t="s">
        <v>168</v>
      </c>
      <c r="D40" s="99" t="s">
        <v>161</v>
      </c>
      <c r="E40" s="99">
        <v>2</v>
      </c>
      <c r="F40" s="99">
        <v>1</v>
      </c>
      <c r="G40" s="99">
        <v>4</v>
      </c>
      <c r="H40" s="99">
        <v>0</v>
      </c>
      <c r="I40" s="99">
        <v>4</v>
      </c>
      <c r="J40" s="99">
        <v>0</v>
      </c>
      <c r="K40" s="76">
        <v>218.2</v>
      </c>
      <c r="L40" s="76">
        <v>218.2</v>
      </c>
      <c r="M40" s="76">
        <v>0</v>
      </c>
      <c r="N40" s="76">
        <v>218.2</v>
      </c>
      <c r="O40" s="99">
        <v>17</v>
      </c>
      <c r="P40" s="77"/>
      <c r="Q40" s="94"/>
      <c r="R40" s="68"/>
      <c r="S40" s="69" t="s">
        <v>47</v>
      </c>
      <c r="T40" s="70"/>
      <c r="U40" s="71"/>
      <c r="V40" s="69" t="s">
        <v>47</v>
      </c>
      <c r="W40" s="70"/>
      <c r="X40" s="71">
        <v>733</v>
      </c>
      <c r="Y40" s="69" t="s">
        <v>145</v>
      </c>
      <c r="Z40" s="70">
        <v>44196</v>
      </c>
      <c r="AA40" s="71"/>
      <c r="AB40" s="69" t="s">
        <v>47</v>
      </c>
      <c r="AC40" s="70"/>
      <c r="AD40" s="71"/>
      <c r="AE40" s="69" t="s">
        <v>47</v>
      </c>
      <c r="AF40" s="70"/>
      <c r="AG40" s="71"/>
      <c r="AH40" s="69" t="s">
        <v>47</v>
      </c>
      <c r="AI40" s="70"/>
      <c r="AJ40" s="91"/>
      <c r="AK40" s="72">
        <v>0</v>
      </c>
      <c r="AL40" s="82"/>
      <c r="AM40" s="81"/>
      <c r="AN40" s="72">
        <v>0</v>
      </c>
      <c r="AO40" s="83"/>
      <c r="AP40" s="81"/>
      <c r="AQ40" s="72">
        <v>0</v>
      </c>
      <c r="AR40" s="83"/>
      <c r="AS40" s="81"/>
      <c r="AT40" s="72">
        <v>0</v>
      </c>
      <c r="AU40" s="83"/>
      <c r="AV40" s="81"/>
      <c r="AW40" s="72">
        <v>0</v>
      </c>
      <c r="AX40" s="92"/>
      <c r="AY40" s="59"/>
      <c r="AZ40" s="74">
        <v>0</v>
      </c>
      <c r="BA40" s="59"/>
      <c r="BB40" s="75" t="s">
        <v>105</v>
      </c>
      <c r="BC40" s="76">
        <v>0</v>
      </c>
      <c r="BD40" s="76">
        <v>0</v>
      </c>
      <c r="BE40" s="76">
        <v>0</v>
      </c>
      <c r="BF40" s="75" t="s">
        <v>105</v>
      </c>
    </row>
    <row r="41" spans="1:58" s="3" customFormat="1" ht="12.75" customHeight="1" x14ac:dyDescent="0.3">
      <c r="A41" s="63">
        <v>28</v>
      </c>
      <c r="B41" s="85" t="s">
        <v>77</v>
      </c>
      <c r="C41" s="99" t="s">
        <v>168</v>
      </c>
      <c r="D41" s="99" t="s">
        <v>161</v>
      </c>
      <c r="E41" s="99">
        <v>2</v>
      </c>
      <c r="F41" s="99">
        <v>1</v>
      </c>
      <c r="G41" s="99">
        <v>4</v>
      </c>
      <c r="H41" s="99">
        <v>1</v>
      </c>
      <c r="I41" s="99">
        <v>3</v>
      </c>
      <c r="J41" s="99">
        <v>0</v>
      </c>
      <c r="K41" s="76">
        <v>233.2</v>
      </c>
      <c r="L41" s="76">
        <v>233.2</v>
      </c>
      <c r="M41" s="76">
        <v>0</v>
      </c>
      <c r="N41" s="76">
        <v>233.2</v>
      </c>
      <c r="O41" s="99">
        <v>18</v>
      </c>
      <c r="P41" s="77"/>
      <c r="Q41" s="94"/>
      <c r="R41" s="68"/>
      <c r="S41" s="69" t="s">
        <v>47</v>
      </c>
      <c r="T41" s="70"/>
      <c r="U41" s="71"/>
      <c r="V41" s="69" t="s">
        <v>47</v>
      </c>
      <c r="W41" s="70"/>
      <c r="X41" s="71">
        <v>713</v>
      </c>
      <c r="Y41" s="69" t="s">
        <v>146</v>
      </c>
      <c r="Z41" s="70">
        <v>44196</v>
      </c>
      <c r="AA41" s="71"/>
      <c r="AB41" s="69" t="s">
        <v>47</v>
      </c>
      <c r="AC41" s="70"/>
      <c r="AD41" s="71"/>
      <c r="AE41" s="69" t="s">
        <v>47</v>
      </c>
      <c r="AF41" s="70"/>
      <c r="AG41" s="71"/>
      <c r="AH41" s="69" t="s">
        <v>47</v>
      </c>
      <c r="AI41" s="70"/>
      <c r="AJ41" s="81"/>
      <c r="AK41" s="72">
        <v>0</v>
      </c>
      <c r="AL41" s="82"/>
      <c r="AM41" s="91"/>
      <c r="AN41" s="72">
        <v>0</v>
      </c>
      <c r="AO41" s="83"/>
      <c r="AP41" s="91"/>
      <c r="AQ41" s="72">
        <v>0</v>
      </c>
      <c r="AR41" s="83"/>
      <c r="AS41" s="91"/>
      <c r="AT41" s="72">
        <v>0</v>
      </c>
      <c r="AU41" s="83"/>
      <c r="AV41" s="91"/>
      <c r="AW41" s="72">
        <v>0</v>
      </c>
      <c r="AX41" s="92"/>
      <c r="AY41" s="84"/>
      <c r="AZ41" s="74">
        <v>0</v>
      </c>
      <c r="BA41" s="84"/>
      <c r="BB41" s="75" t="s">
        <v>106</v>
      </c>
      <c r="BC41" s="76">
        <v>0</v>
      </c>
      <c r="BD41" s="76">
        <v>0</v>
      </c>
      <c r="BE41" s="76">
        <v>0</v>
      </c>
      <c r="BF41" s="75" t="s">
        <v>106</v>
      </c>
    </row>
    <row r="42" spans="1:58" s="3" customFormat="1" ht="13.5" customHeight="1" x14ac:dyDescent="0.3">
      <c r="A42" s="63">
        <v>29</v>
      </c>
      <c r="B42" s="85" t="s">
        <v>78</v>
      </c>
      <c r="C42" s="56">
        <v>1952</v>
      </c>
      <c r="D42" s="106" t="s">
        <v>46</v>
      </c>
      <c r="E42" s="56">
        <v>2</v>
      </c>
      <c r="F42" s="56">
        <v>1</v>
      </c>
      <c r="G42" s="56">
        <v>6</v>
      </c>
      <c r="H42" s="56">
        <v>4</v>
      </c>
      <c r="I42" s="56">
        <v>2</v>
      </c>
      <c r="J42" s="56">
        <v>0</v>
      </c>
      <c r="K42" s="95">
        <v>376.2</v>
      </c>
      <c r="L42" s="95">
        <v>359</v>
      </c>
      <c r="M42" s="95">
        <f>L42-N42</f>
        <v>244.2</v>
      </c>
      <c r="N42" s="95">
        <v>114.8</v>
      </c>
      <c r="O42" s="56">
        <v>19</v>
      </c>
      <c r="P42" s="93"/>
      <c r="Q42" s="94"/>
      <c r="R42" s="68">
        <v>720</v>
      </c>
      <c r="S42" s="69" t="s">
        <v>127</v>
      </c>
      <c r="T42" s="70">
        <v>44196</v>
      </c>
      <c r="U42" s="71"/>
      <c r="V42" s="69" t="s">
        <v>47</v>
      </c>
      <c r="W42" s="70"/>
      <c r="X42" s="71"/>
      <c r="Y42" s="69" t="s">
        <v>47</v>
      </c>
      <c r="Z42" s="70"/>
      <c r="AA42" s="71"/>
      <c r="AB42" s="69" t="s">
        <v>47</v>
      </c>
      <c r="AC42" s="70"/>
      <c r="AD42" s="71"/>
      <c r="AE42" s="69" t="s">
        <v>47</v>
      </c>
      <c r="AF42" s="70"/>
      <c r="AG42" s="71"/>
      <c r="AH42" s="69" t="s">
        <v>47</v>
      </c>
      <c r="AI42" s="70"/>
      <c r="AJ42" s="91"/>
      <c r="AK42" s="72">
        <v>0</v>
      </c>
      <c r="AL42" s="82"/>
      <c r="AM42" s="81"/>
      <c r="AN42" s="72">
        <v>0</v>
      </c>
      <c r="AO42" s="83"/>
      <c r="AP42" s="81"/>
      <c r="AQ42" s="72">
        <v>0</v>
      </c>
      <c r="AR42" s="83"/>
      <c r="AS42" s="81"/>
      <c r="AT42" s="72">
        <v>0</v>
      </c>
      <c r="AU42" s="83"/>
      <c r="AV42" s="81"/>
      <c r="AW42" s="72">
        <v>0</v>
      </c>
      <c r="AX42" s="92"/>
      <c r="AY42" s="50"/>
      <c r="AZ42" s="74">
        <v>0</v>
      </c>
      <c r="BA42" s="50"/>
      <c r="BB42" s="75" t="s">
        <v>107</v>
      </c>
      <c r="BC42" s="76">
        <v>0</v>
      </c>
      <c r="BD42" s="76">
        <v>0</v>
      </c>
      <c r="BE42" s="76">
        <v>0</v>
      </c>
      <c r="BF42" s="75" t="s">
        <v>107</v>
      </c>
    </row>
    <row r="43" spans="1:58" s="3" customFormat="1" ht="12.75" customHeight="1" x14ac:dyDescent="0.3">
      <c r="A43" s="63">
        <v>30</v>
      </c>
      <c r="B43" s="85" t="s">
        <v>79</v>
      </c>
      <c r="C43" s="56">
        <v>1952</v>
      </c>
      <c r="D43" s="106" t="s">
        <v>46</v>
      </c>
      <c r="E43" s="56">
        <v>2</v>
      </c>
      <c r="F43" s="56">
        <v>1</v>
      </c>
      <c r="G43" s="56">
        <v>6</v>
      </c>
      <c r="H43" s="56">
        <v>3</v>
      </c>
      <c r="I43" s="56">
        <v>3</v>
      </c>
      <c r="J43" s="56">
        <v>0</v>
      </c>
      <c r="K43" s="95">
        <v>389.7</v>
      </c>
      <c r="L43" s="95">
        <v>354.7</v>
      </c>
      <c r="M43" s="95">
        <v>93.9</v>
      </c>
      <c r="N43" s="95">
        <f>L43-M43</f>
        <v>260.79999999999995</v>
      </c>
      <c r="O43" s="56">
        <v>30</v>
      </c>
      <c r="P43" s="93"/>
      <c r="Q43" s="94"/>
      <c r="R43" s="68">
        <v>1419.8</v>
      </c>
      <c r="S43" s="69" t="s">
        <v>128</v>
      </c>
      <c r="T43" s="70">
        <v>44196</v>
      </c>
      <c r="U43" s="71"/>
      <c r="V43" s="69" t="s">
        <v>47</v>
      </c>
      <c r="W43" s="70"/>
      <c r="X43" s="71"/>
      <c r="Y43" s="69" t="s">
        <v>47</v>
      </c>
      <c r="Z43" s="70"/>
      <c r="AA43" s="71"/>
      <c r="AB43" s="69" t="s">
        <v>47</v>
      </c>
      <c r="AC43" s="70"/>
      <c r="AD43" s="71"/>
      <c r="AE43" s="69" t="s">
        <v>47</v>
      </c>
      <c r="AF43" s="70"/>
      <c r="AG43" s="71"/>
      <c r="AH43" s="69" t="s">
        <v>47</v>
      </c>
      <c r="AI43" s="70"/>
      <c r="AJ43" s="91"/>
      <c r="AK43" s="72">
        <v>0</v>
      </c>
      <c r="AL43" s="82"/>
      <c r="AM43" s="91"/>
      <c r="AN43" s="72">
        <v>0</v>
      </c>
      <c r="AO43" s="83"/>
      <c r="AP43" s="91"/>
      <c r="AQ43" s="72">
        <v>0</v>
      </c>
      <c r="AR43" s="83"/>
      <c r="AS43" s="91"/>
      <c r="AT43" s="72">
        <v>0</v>
      </c>
      <c r="AU43" s="83"/>
      <c r="AV43" s="91"/>
      <c r="AW43" s="72">
        <v>0</v>
      </c>
      <c r="AX43" s="92"/>
      <c r="AY43" s="59"/>
      <c r="AZ43" s="74">
        <v>0</v>
      </c>
      <c r="BA43" s="59"/>
      <c r="BB43" s="75" t="s">
        <v>108</v>
      </c>
      <c r="BC43" s="76">
        <v>0</v>
      </c>
      <c r="BD43" s="76">
        <v>0</v>
      </c>
      <c r="BE43" s="76">
        <v>0</v>
      </c>
      <c r="BF43" s="75" t="s">
        <v>108</v>
      </c>
    </row>
    <row r="44" spans="1:58" s="4" customFormat="1" ht="12" customHeight="1" x14ac:dyDescent="0.3">
      <c r="A44" s="11"/>
      <c r="B44" s="110"/>
      <c r="C44" s="111"/>
      <c r="D44" s="111"/>
      <c r="E44" s="111"/>
      <c r="F44" s="111"/>
      <c r="G44" s="111"/>
      <c r="H44" s="112"/>
      <c r="I44" s="111"/>
      <c r="J44" s="111"/>
      <c r="K44" s="112"/>
      <c r="L44" s="112"/>
      <c r="M44" s="112"/>
      <c r="N44" s="111"/>
      <c r="O44" s="111"/>
      <c r="P44" s="113"/>
      <c r="Q44" s="113"/>
      <c r="R44" s="114"/>
      <c r="S44" s="115"/>
      <c r="T44" s="111"/>
      <c r="U44" s="114"/>
      <c r="V44" s="114"/>
      <c r="W44" s="111"/>
      <c r="X44" s="111"/>
      <c r="Y44" s="114"/>
      <c r="Z44" s="111"/>
      <c r="AA44" s="111"/>
      <c r="AB44" s="111"/>
      <c r="AC44" s="111"/>
      <c r="AD44" s="111"/>
      <c r="AE44" s="114"/>
      <c r="AF44" s="111"/>
      <c r="AG44" s="111"/>
      <c r="AH44" s="114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6"/>
      <c r="AY44" s="116"/>
      <c r="AZ44" s="116"/>
      <c r="BA44" s="116"/>
      <c r="BB44" s="114"/>
      <c r="BC44" s="111"/>
      <c r="BD44" s="111"/>
      <c r="BE44" s="111"/>
      <c r="BF44" s="117"/>
    </row>
    <row r="45" spans="1:58" x14ac:dyDescent="0.25">
      <c r="A45" s="12"/>
      <c r="B45" s="12"/>
      <c r="C45" s="12"/>
      <c r="D45" s="12"/>
      <c r="E45" s="12"/>
      <c r="F45" s="12"/>
      <c r="G45" s="12"/>
      <c r="BB45" s="121"/>
    </row>
    <row r="46" spans="1:58" x14ac:dyDescent="0.25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BB46" s="121"/>
    </row>
    <row r="47" spans="1:58" ht="12.75" customHeight="1" x14ac:dyDescent="0.25">
      <c r="A47" s="154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V47" s="19"/>
      <c r="X47" s="19"/>
    </row>
    <row r="48" spans="1:58" ht="28.5" customHeight="1" x14ac:dyDescent="0.25">
      <c r="A48" s="13"/>
      <c r="B48" s="13"/>
      <c r="C48" s="13"/>
      <c r="D48" s="16"/>
      <c r="E48" s="16"/>
      <c r="F48" s="12"/>
      <c r="G48" s="12"/>
    </row>
    <row r="49" spans="1:2" x14ac:dyDescent="0.25">
      <c r="A49" s="134"/>
      <c r="B49" s="134"/>
    </row>
  </sheetData>
  <mergeCells count="40">
    <mergeCell ref="G8:G9"/>
    <mergeCell ref="AG8:AI9"/>
    <mergeCell ref="AJ8:AL9"/>
    <mergeCell ref="R8:T9"/>
    <mergeCell ref="U8:W9"/>
    <mergeCell ref="X8:Z9"/>
    <mergeCell ref="AA8:AC9"/>
    <mergeCell ref="AD8:AF9"/>
    <mergeCell ref="R7:AL7"/>
    <mergeCell ref="A46:S46"/>
    <mergeCell ref="A47:S47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AM7:BA7"/>
    <mergeCell ref="AY8:BA9"/>
    <mergeCell ref="H8:J8"/>
    <mergeCell ref="A49:B49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</mergeCells>
  <printOptions horizontalCentered="1"/>
  <pageMargins left="1.1811023622047245" right="0.19685039370078741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2021-12-27T14:10:08Z</cp:lastPrinted>
  <dcterms:created xsi:type="dcterms:W3CDTF">2017-02-13T07:26:00Z</dcterms:created>
  <dcterms:modified xsi:type="dcterms:W3CDTF">2021-12-30T12:49:43Z</dcterms:modified>
</cp:coreProperties>
</file>