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0 год\СОВЕТ 73 от 22.06.2020\432-73-РСД уточнение бюджета\"/>
    </mc:Choice>
  </mc:AlternateContent>
  <bookViews>
    <workbookView xWindow="150" yWindow="570" windowWidth="28455" windowHeight="11955"/>
  </bookViews>
  <sheets>
    <sheet name="Результат 1" sheetId="1" r:id="rId1"/>
  </sheets>
  <definedNames>
    <definedName name="_xlnm.Print_Titles" localSheetId="0">'Результат 1'!$4:$6</definedName>
  </definedNames>
  <calcPr calcId="152511"/>
</workbook>
</file>

<file path=xl/calcChain.xml><?xml version="1.0" encoding="utf-8"?>
<calcChain xmlns="http://schemas.openxmlformats.org/spreadsheetml/2006/main">
  <c r="E148" i="1" l="1"/>
  <c r="D148" i="1"/>
  <c r="C148" i="1"/>
  <c r="D80" i="1"/>
  <c r="E80" i="1"/>
  <c r="C80" i="1"/>
  <c r="E95" i="1"/>
  <c r="D95" i="1"/>
  <c r="C95" i="1"/>
  <c r="E139" i="1" l="1"/>
  <c r="E124" i="1" s="1"/>
  <c r="D139" i="1"/>
  <c r="D124" i="1" s="1"/>
  <c r="C139" i="1"/>
  <c r="C124" i="1" s="1"/>
  <c r="E83" i="1"/>
  <c r="D83" i="1"/>
  <c r="C83" i="1"/>
  <c r="D76" i="1"/>
  <c r="D75" i="1" s="1"/>
  <c r="E76" i="1"/>
  <c r="E75" i="1" s="1"/>
  <c r="C76" i="1"/>
  <c r="C75" i="1" s="1"/>
  <c r="E73" i="1"/>
  <c r="D73" i="1"/>
  <c r="C73" i="1"/>
  <c r="E71" i="1"/>
  <c r="D71" i="1"/>
  <c r="C71" i="1"/>
  <c r="E69" i="1"/>
  <c r="D69" i="1"/>
  <c r="C69" i="1"/>
  <c r="E67" i="1"/>
  <c r="D67" i="1"/>
  <c r="C67" i="1"/>
  <c r="E63" i="1"/>
  <c r="D63" i="1"/>
  <c r="C63" i="1"/>
  <c r="E61" i="1"/>
  <c r="D61" i="1"/>
  <c r="C61" i="1"/>
  <c r="E56" i="1"/>
  <c r="E55" i="1" s="1"/>
  <c r="D56" i="1"/>
  <c r="D55" i="1" s="1"/>
  <c r="C56" i="1"/>
  <c r="C55" i="1" s="1"/>
  <c r="E53" i="1"/>
  <c r="D53" i="1"/>
  <c r="C53" i="1"/>
  <c r="E51" i="1"/>
  <c r="D51" i="1"/>
  <c r="C51" i="1"/>
  <c r="E49" i="1"/>
  <c r="D49" i="1"/>
  <c r="C49" i="1"/>
  <c r="E44" i="1"/>
  <c r="D44" i="1"/>
  <c r="C44" i="1"/>
  <c r="D40" i="1"/>
  <c r="E40" i="1"/>
  <c r="C40" i="1"/>
  <c r="D38" i="1"/>
  <c r="E38" i="1"/>
  <c r="C38" i="1"/>
  <c r="E34" i="1"/>
  <c r="D34" i="1"/>
  <c r="C34" i="1"/>
  <c r="E32" i="1"/>
  <c r="D32" i="1"/>
  <c r="C32" i="1"/>
  <c r="D29" i="1"/>
  <c r="E29" i="1"/>
  <c r="C29" i="1"/>
  <c r="D27" i="1"/>
  <c r="E27" i="1"/>
  <c r="C27" i="1"/>
  <c r="D25" i="1"/>
  <c r="E25" i="1"/>
  <c r="C25" i="1"/>
  <c r="D22" i="1"/>
  <c r="E22" i="1"/>
  <c r="C22" i="1"/>
  <c r="E16" i="1"/>
  <c r="E15" i="1" s="1"/>
  <c r="D16" i="1"/>
  <c r="D15" i="1" s="1"/>
  <c r="C16" i="1"/>
  <c r="C15" i="1" s="1"/>
  <c r="E9" i="1"/>
  <c r="E14" i="1" s="1"/>
  <c r="D9" i="1"/>
  <c r="D8" i="1" s="1"/>
  <c r="C9" i="1"/>
  <c r="C14" i="1" s="1"/>
  <c r="D60" i="1" l="1"/>
  <c r="D43" i="1"/>
  <c r="E60" i="1"/>
  <c r="D14" i="1"/>
  <c r="E31" i="1"/>
  <c r="D66" i="1"/>
  <c r="C66" i="1"/>
  <c r="E8" i="1"/>
  <c r="C21" i="1"/>
  <c r="D31" i="1"/>
  <c r="C31" i="1"/>
  <c r="D21" i="1"/>
  <c r="E21" i="1"/>
  <c r="E43" i="1"/>
  <c r="E66" i="1"/>
  <c r="E79" i="1"/>
  <c r="E78" i="1" s="1"/>
  <c r="C79" i="1"/>
  <c r="C78" i="1" s="1"/>
  <c r="C8" i="1"/>
  <c r="C60" i="1"/>
  <c r="D79" i="1"/>
  <c r="D78" i="1" s="1"/>
  <c r="C37" i="1"/>
  <c r="C43" i="1"/>
  <c r="E37" i="1"/>
  <c r="D37" i="1"/>
  <c r="D7" i="1" l="1"/>
  <c r="D152" i="1" s="1"/>
  <c r="E7" i="1"/>
  <c r="E152" i="1" s="1"/>
  <c r="C7" i="1"/>
  <c r="C152" i="1" s="1"/>
</calcChain>
</file>

<file path=xl/sharedStrings.xml><?xml version="1.0" encoding="utf-8"?>
<sst xmlns="http://schemas.openxmlformats.org/spreadsheetml/2006/main" count="299" uniqueCount="255">
  <si>
    <t>(тыс. руб.)</t>
  </si>
  <si>
    <t>Код дохода</t>
  </si>
  <si>
    <t>Наименование кода дохода</t>
  </si>
  <si>
    <t xml:space="preserve"> Сумма на 2020 год </t>
  </si>
  <si>
    <t>Сумма</t>
  </si>
  <si>
    <t xml:space="preserve">на 2021 год </t>
  </si>
  <si>
    <t xml:space="preserve">на 2022 год 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</si>
  <si>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</si>
  <si>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</si>
  <si>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</si>
  <si>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</si>
  <si>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</si>
  <si>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</si>
  <si>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</si>
  <si>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</si>
  <si>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</si>
  <si>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</si>
  <si>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</si>
  <si>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</si>
  <si>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</si>
  <si>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</si>
  <si>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</si>
  <si>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</si>
  <si>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</si>
  <si>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</si>
  <si>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</si>
  <si>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</si>
  <si>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</si>
  <si>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</si>
  <si>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</si>
  <si>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</si>
  <si>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</si>
  <si>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</si>
  <si>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</si>
  <si>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</si>
  <si>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</si>
  <si>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</si>
  <si>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</si>
  <si>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</si>
  <si>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</si>
  <si>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</si>
  <si>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1 05 02 000 02 0000 110</t>
  </si>
  <si>
    <t>Единый налог на вмененный доход для отдельных видов деятельности</t>
  </si>
  <si>
    <t>1 05 02 010 02 0000 110</t>
  </si>
  <si>
    <t>1 05 03 000 01 0000 110</t>
  </si>
  <si>
    <t>Единый сельскохозяйственный налог</t>
  </si>
  <si>
    <t>1 05 03 010 01 0000 110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</si>
  <si>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</si>
  <si>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</si>
  <si>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</si>
  <si>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</si>
  <si>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</si>
  <si>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</si>
  <si>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</si>
  <si>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</si>
  <si>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</si>
  <si>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</si>
  <si>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</si>
  <si>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</si>
  <si>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</si>
  <si>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</si>
  <si>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</si>
  <si>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</si>
  <si>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</si>
  <si>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</si>
  <si>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</si>
  <si>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</si>
  <si>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</si>
  <si>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</si>
  <si>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</si>
  <si>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</si>
  <si>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</si>
  <si>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</si>
  <si>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1 08 07 170 01 0000 110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</si>
  <si>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</si>
  <si>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</si>
  <si>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</si>
  <si>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</si>
  <si>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</si>
  <si>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</si>
  <si>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</si>
  <si>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</si>
  <si>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</si>
  <si>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</si>
  <si>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</si>
  <si>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</si>
  <si>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</si>
  <si>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</si>
  <si>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</si>
  <si>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</si>
  <si>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</si>
  <si>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1 11 07 000 00 0000 120</t>
  </si>
  <si>
    <t>Платежи от государственных и муниципальных унитарных предприятий</t>
  </si>
  <si>
    <t>1 11 07 010 00 0000 120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</si>
  <si>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</si>
  <si>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</si>
  <si>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</si>
  <si>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</si>
  <si>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</si>
  <si>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</si>
  <si>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</si>
  <si>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</si>
  <si>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</si>
  <si>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</si>
  <si>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</si>
  <si>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</si>
  <si>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</si>
  <si>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</si>
  <si>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</si>
  <si>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</si>
  <si>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</si>
  <si>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</si>
  <si>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</si>
  <si>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</si>
  <si>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</si>
  <si>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1 13 02 000 00 0000 130</t>
  </si>
  <si>
    <t>Доходы от компенсации затрат государства</t>
  </si>
  <si>
    <t>1 13 02 060 00 0000 130</t>
  </si>
  <si>
    <t>Доходы, поступающие в порядке возмещения расходов, понесенных в связи с эксплуатацией имущества</t>
  </si>
  <si>
    <t>1 13 02 990 00 0000 130</t>
  </si>
  <si>
    <t>Прочие 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</si>
  <si>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</si>
  <si>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</si>
  <si>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</si>
  <si>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</si>
  <si>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</si>
  <si>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</si>
  <si>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</si>
  <si>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</si>
  <si>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</si>
  <si>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</si>
  <si>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</si>
  <si>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</si>
  <si>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</si>
  <si>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</si>
  <si>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</si>
  <si>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</si>
  <si>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</si>
  <si>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</si>
  <si>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1 17 00 000 00 0000 000</t>
  </si>
  <si>
    <t>ПРОЧИЕ НЕНАЛОГОВЫЕ ДОХОДЫ</t>
  </si>
  <si>
    <t>1 17 05 000 00 0000 180</t>
  </si>
  <si>
    <t>Прочие неналоговые доходы</t>
  </si>
  <si>
    <t>1 17 05 040 04 0000 180</t>
  </si>
  <si>
    <t>Прочие неналоговые доходы бюджетов городских округов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</si>
  <si>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</si>
  <si>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</si>
  <si>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</si>
  <si>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</si>
  <si>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</si>
  <si>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</si>
  <si>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</si>
  <si>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</si>
  <si>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</si>
  <si>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</si>
  <si>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</si>
  <si>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</si>
  <si>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2 02 39 999 00 0000 150</t>
  </si>
  <si>
    <t>Прочие субвенции</t>
  </si>
  <si>
    <t>2 02 40 000 00 0000 150</t>
  </si>
  <si>
    <t>Иные межбюджетные трансферты</t>
  </si>
  <si>
    <t xml:space="preserve">ИТОГО  </t>
  </si>
  <si>
    <t>Доходы бюджета городского округа Электросталь Московской области на 2020 год  и на плановый период  2021 и 2022 годов</t>
  </si>
  <si>
    <t>Прочие субсидии бюджетам городских округов (мероприятия по приобретению музыкальных инструментов для муниципальных организаций дополнительного образования сферы культуры)</t>
  </si>
  <si>
    <t>Прочие субсидии бюджетам городских округов (компенсация оплаты основного долга по ипотечному жилищному кредиту)</t>
  </si>
  <si>
    <t>Прочие субсидии бюджетам городских округов (капитальный ремонт, приобретение, монтаж и ввод в эксплуатацию объектов водоснабжения)</t>
  </si>
  <si>
    <t>Прочие субсидии бюджетам городских округов(проведение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 (Министерство ЖКХ МО)</t>
  </si>
  <si>
    <t>Прочие субсидии бюджетам городских округов(проведение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 (Министерство культуры МО)</t>
  </si>
  <si>
    <t>Прочие субсидии бюджетам городских округов (софинансирование работ по капитальному ремонту и ремонту автомобильных дорог общего пользования местного значения)</t>
  </si>
  <si>
    <t>Прочие субсидии бюджетам городских округов (предоставление доступа к электронным сервисам цифровой инфраструктуры в сфере жилищно-коммунального хозяйства)</t>
  </si>
  <si>
    <t>Прочие субсидии бюджетам городских округов (ремонт подъездов в многоквартирных домах)</t>
  </si>
  <si>
    <t>Прочие субсидии бюджетам городских округов (устройство и капитальный ремонт архитектурно-художественного освещения в рамках реализации проекта «Светлый город»)</t>
  </si>
  <si>
    <t>Прочие субсидии бюджетам городских округов (обеспечение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пунктах)</t>
  </si>
  <si>
    <t>Прочие субсидии бюджетам городских округов (мероприятия по организации отдыха детей в каникулярное время)</t>
  </si>
  <si>
    <t>Прочие субсидии бюджетам городских округов (обеспечение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Интернет)</t>
  </si>
  <si>
    <t>Прочие субсидии бюджетам городских округов (оснащение планшетными компьютерами общеобразовательных организаций в Московской области)</t>
  </si>
  <si>
    <t>Прочие субсидии бюджетам городских округов (оснащение мультимедийными проекторами и экранами для мультимедийных проекторов общеобразовательных организаций в Московской области)</t>
  </si>
  <si>
    <t>Прочие субвенции бюджетам городских округов (осуществление государственных полномочий Московской области в области земельных отношений)</t>
  </si>
  <si>
    <t>Прочие субвенции бюджетам городских округов (финансовое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</si>
  <si>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</si>
  <si>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</si>
  <si>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</si>
  <si>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субсидии бюджетам городских округов (реализация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населения)</t>
  </si>
  <si>
    <t>Прочие субсидии бюджетам городских округов (проведение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образований Московской области)</t>
  </si>
  <si>
    <t>Прочие субсидии бюджетам городских округов (проведение капитального ремонта объектов физической культуры и спорта, находящихся в собственности муниципальных образований Московской области)</t>
  </si>
  <si>
    <t>Прочие субсидии бюджетам городских округов (дооснащение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услуг)</t>
  </si>
  <si>
    <t>Прочие субсидии бюджетам городских округов (капитальные вложения в объекты общего образования)</t>
  </si>
  <si>
    <t>Прочие субсидии бюджетам городских округов (государственная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помещений)</t>
  </si>
  <si>
    <t>Прочие субсидии бюджетам городских округов (обновление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организациях)</t>
  </si>
  <si>
    <t>Прочие субвенции бюджетам городских округов (осуществление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доме)</t>
  </si>
  <si>
    <t>Прочие субвенции бюджетам городских округов (осуществление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экспертизы)</t>
  </si>
  <si>
    <t>2 02 15 001 04 0000 150</t>
  </si>
  <si>
    <t xml:space="preserve">Дотации бюджетам городских округов на выравнивание бюджетной обеспеченности
</t>
  </si>
  <si>
    <t>Прочие субсидии бюджетам городских округов (капитальные вложения в общеобразовательные организации в целях обеспечения односменного режима обучения)(школа № 22)</t>
  </si>
  <si>
    <t>Прочие субвенции бюджетам городских округов (осуществление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деятельности)</t>
  </si>
  <si>
    <t>2 02 29 999 04 0000 150</t>
  </si>
  <si>
    <t>2 02 39 999 04 0000 150</t>
  </si>
  <si>
    <t>Субсидии бюджетам городских округовна реализацию мероприятий государственной программы Российской Федерации "Доступная среда"</t>
  </si>
  <si>
    <t>2 02 25 173 04 0000 150</t>
  </si>
  <si>
    <t>2 02 25 027 04 0000 150</t>
  </si>
  <si>
    <t>Субсидии бюджетам городских округов на создание детских технопарков "Кванториум"</t>
  </si>
  <si>
    <t>2 02 25 210 04 0000 150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</si>
  <si>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</si>
  <si>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2 02 25 520 04 0000 150</t>
  </si>
  <si>
    <t>2 02 25 555 04 0000 150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</si>
  <si>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</si>
  <si>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округовна реализацию программ формирования современной городской среды</t>
  </si>
  <si>
    <t>2 02 30 022 04 0000 150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</si>
  <si>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</si>
  <si>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2 02 30 024 04 0000 150</t>
  </si>
  <si>
    <t>2 02 30 029 04 0000 150</t>
  </si>
  <si>
    <t>2 02 35 082 04 0000 150</t>
  </si>
  <si>
    <t>2 02 35 118 04 0000 150</t>
  </si>
  <si>
    <t>2 02 35 120 04 0000 150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</si>
  <si>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</si>
  <si>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</si>
  <si>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</si>
  <si>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</si>
  <si>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Налог на доходы физических лиц по дополнительному нормативу (2020 - 24,1%; 2021 - 18,7%;  2022 - 23%)</t>
  </si>
  <si>
    <t>2 02 49 999 04 0000 150</t>
  </si>
  <si>
    <t>Прочие субсидии бюджетам городских округов (обеспечение мероприятий по устойчивому сокращению непригодного для проживания жилищного фонда)</t>
  </si>
  <si>
    <t>Субвенции бюджетам городских округов на проведение Всероссийской переписи населения 2020 года</t>
  </si>
  <si>
    <t>2 02 35 469 04 0000 150</t>
  </si>
  <si>
    <t>2 02 25 243 04 0000 150</t>
  </si>
  <si>
    <t>2 02 25 497 04 0000150</t>
  </si>
  <si>
    <t>Субсидии на реализацию мероприятий по обеспечению жильем молодых семей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</si>
  <si>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</si>
  <si>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муниципальных образований Московской области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</si>
  <si>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2 02 25 169 04 0000 150</t>
  </si>
  <si>
    <t>Субвенции на обеспечение переданных городским округам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</si>
  <si>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Субвенции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</si>
  <si>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Субвенции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</si>
  <si>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</si>
  <si>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Субвенции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</si>
  <si>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2 02 20 077 04 0000 150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</si>
  <si>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</si>
  <si>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2 02 27 227 04 0000 150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</si>
  <si>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</t>
  </si>
  <si>
    <t>Прочие субсидии бюджетам городских округов (ремонт дворовых территорий)</t>
  </si>
  <si>
    <t>2 02 15 002 04 0000 150</t>
  </si>
  <si>
    <t>Дотации бюджетам городских округов на поддержку мер по обеспечению сбалансированности бюджетов</t>
  </si>
  <si>
    <t>Прочие субсидии бюджетам городских округов (софинансирование работ в целях проведения капитального ремонта и ремонта автомобильных дорог, примыкающих к территориям садоводческих, огороднических и дачных некоммерческих объединений граждан)</t>
  </si>
  <si>
    <t>Прочие субсидии бюджетам городских округов (организация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области)</t>
  </si>
  <si>
    <t>Прочие субсидии бюджетам городских округов (обустройство и установка детских игровых площадок на территории муниципальных образований Московской области)</t>
  </si>
  <si>
    <t>Прочие субсидии бюджетам городских округов (материально-техническое обеспечение объектов физической культуры и спорта, находящихся в собственности муниципальных образований Московской области)</t>
  </si>
  <si>
    <t>2 02 25 304 04 0000 150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</si>
  <si>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</si>
  <si>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</si>
  <si>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Субвенции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</si>
  <si>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 xml:space="preserve"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</si>
  <si>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2 02 35 303 04 0000 150</t>
  </si>
  <si>
    <t>Прочие межбюджетные трансферты, передаваемые бюджетам  городских округов (иные межбюджетные транcферты, предоставляемые из бюджета Московской области на создание центров образования цифрового и гуманитарного профилей)</t>
  </si>
  <si>
    <t>Прочие межбюджетные трансферты, передаваемые бюджетам  городских округов (иные межбюджетные трансферты, предоставляемые из бюджета Московской области на выполнение мероприятий по организации наружного освещения территорий городских округов Московской области)</t>
  </si>
  <si>
    <t>Прочие межбюджетные трансферты, передаваемые бюджетам  городских округов (иные межбюджетные трансферты, предоставляемые из бюджета Московской области на возмещение расходов на материально-техническое обеспечение клубов «Активное долголетие»)</t>
  </si>
  <si>
    <t xml:space="preserve">Приложение № 1
к решению Совета депутатов
городского округа Электросталь
Московской области
от 22.06.2020 № 432/73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</si>
</sst>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"/>
  </numFmts>
  <fonts count="8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3" xfId="0" applyFont="1" applyBorder="1"/>
    <xf numFmtId="0" fontId="2" fillId="0" borderId="3" xfId="0" applyFont="1" applyBorder="1"/>
    <xf numFmtId="0" fontId="4" fillId="0" borderId="3" xfId="0" applyNumberFormat="1" applyFont="1" applyBorder="1"/>
    <xf numFmtId="0" fontId="4" fillId="0" borderId="1" xfId="0" applyNumberFormat="1" applyFont="1" applyBorder="1" applyAlignment="1">
      <alignment horizontal="left" vertical="center" wrapText="1"/>
    </xf>
    <xf numFmtId="0" fontId="1" fillId="0" borderId="3" xfId="0" applyFont="1" applyBorder="1"/>
    <xf numFmtId="0" fontId="3" fillId="0" borderId="1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/>
    <xf numFmtId="165" fontId="4" fillId="0" borderId="1" xfId="0" applyNumberFormat="1" applyFont="1" applyBorder="1" applyAlignment="1">
      <alignment horizontal="right" vertical="center" wrapText="1"/>
    </xf>
    <xf numFmtId="165" fontId="4" fillId="0" borderId="7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7" xfId="0" applyNumberFormat="1" applyFont="1" applyBorder="1" applyAlignment="1">
      <alignment vertical="center" wrapText="1"/>
    </xf>
    <xf numFmtId="165" fontId="3" fillId="0" borderId="7" xfId="0" applyNumberFormat="1" applyFont="1" applyBorder="1" applyAlignment="1">
      <alignment vertical="center" wrapText="1"/>
    </xf>
    <xf numFmtId="165" fontId="6" fillId="0" borderId="7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vertical="center" wrapText="1"/>
    </xf>
    <xf numFmtId="49" fontId="3" fillId="0" borderId="19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vertical="center" wrapText="1"/>
    </xf>
    <xf numFmtId="49" fontId="4" fillId="0" borderId="19" xfId="0" applyNumberFormat="1" applyFont="1" applyBorder="1" applyAlignment="1">
      <alignment horizontal="center" vertical="center"/>
    </xf>
    <xf numFmtId="165" fontId="4" fillId="0" borderId="20" xfId="0" applyNumberFormat="1" applyFont="1" applyBorder="1" applyAlignment="1">
      <alignment horizontal="right" vertical="center"/>
    </xf>
    <xf numFmtId="165" fontId="3" fillId="0" borderId="20" xfId="0" applyNumberFormat="1" applyFont="1" applyBorder="1" applyAlignment="1">
      <alignment vertical="center" wrapText="1"/>
    </xf>
    <xf numFmtId="165" fontId="6" fillId="0" borderId="20" xfId="0" applyNumberFormat="1" applyFont="1" applyBorder="1" applyAlignment="1">
      <alignment horizontal="right" vertical="center"/>
    </xf>
    <xf numFmtId="165" fontId="3" fillId="0" borderId="23" xfId="0" applyNumberFormat="1" applyFont="1" applyBorder="1" applyAlignment="1">
      <alignment vertical="center" wrapText="1"/>
    </xf>
    <xf numFmtId="165" fontId="3" fillId="0" borderId="24" xfId="0" applyNumberFormat="1" applyFont="1" applyBorder="1" applyAlignment="1">
      <alignment vertical="center" wrapText="1"/>
    </xf>
    <xf numFmtId="49" fontId="4" fillId="0" borderId="19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4" fillId="0" borderId="20" xfId="0" applyNumberFormat="1" applyFont="1" applyFill="1" applyBorder="1" applyAlignment="1">
      <alignment horizontal="right" vertical="center"/>
    </xf>
    <xf numFmtId="0" fontId="0" fillId="0" borderId="0" xfId="0" applyFill="1"/>
    <xf numFmtId="0" fontId="4" fillId="0" borderId="7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horizontal="right" vertical="center" wrapText="1"/>
    </xf>
    <xf numFmtId="165" fontId="4" fillId="0" borderId="7" xfId="0" applyNumberFormat="1" applyFont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0" fontId="4" fillId="0" borderId="25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wrapText="1"/>
    </xf>
    <xf numFmtId="0" fontId="4" fillId="0" borderId="3" xfId="0" applyNumberFormat="1" applyFont="1" applyBorder="1" applyAlignment="1">
      <alignment horizontal="right"/>
    </xf>
    <xf numFmtId="0" fontId="4" fillId="0" borderId="3" xfId="0" applyNumberFormat="1" applyFont="1" applyBorder="1" applyAlignment="1">
      <alignment horizontal="left" wrapText="1"/>
    </xf>
    <xf numFmtId="0" fontId="3" fillId="0" borderId="21" xfId="0" applyNumberFormat="1" applyFont="1" applyBorder="1" applyAlignment="1">
      <alignment vertical="center" wrapText="1"/>
    </xf>
    <xf numFmtId="0" fontId="3" fillId="0" borderId="22" xfId="0" applyNumberFormat="1" applyFont="1" applyBorder="1" applyAlignment="1">
      <alignment vertical="center" wrapText="1"/>
    </xf>
    <xf numFmtId="0" fontId="3" fillId="0" borderId="9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left" vertical="top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5"/>
  <sheetViews>
    <sheetView tabSelected="1" zoomScaleNormal="100" workbookViewId="0">
      <selection activeCell="D1" sqref="D1:E1"/>
    </sheetView>
  </sheetViews>
  <sheetFormatPr defaultRowHeight="15" x14ac:dyDescent="0.25"/>
  <cols>
    <col min="1" max="1" width="21.5703125" customWidth="1"/>
    <col min="2" max="2" width="69.85546875" customWidth="1"/>
    <col min="3" max="3" width="14.42578125" customWidth="1"/>
    <col min="4" max="4" width="12.7109375" customWidth="1"/>
    <col min="5" max="5" width="15.28515625" customWidth="1"/>
    <col min="6" max="6" width="9.140625" customWidth="1"/>
    <col min="7" max="7" width="17.140625" customWidth="1"/>
  </cols>
  <sheetData>
    <row r="1" spans="1:5" ht="65.25" customHeight="1" x14ac:dyDescent="0.25">
      <c r="A1" s="2"/>
      <c r="B1" s="2"/>
      <c r="C1" s="10"/>
      <c r="D1" s="58" t="s">
        <v>254</v>
      </c>
      <c r="E1" s="58"/>
    </row>
    <row r="2" spans="1:5" ht="21.75" customHeight="1" x14ac:dyDescent="0.25">
      <c r="A2" s="47" t="s">
        <v>162</v>
      </c>
      <c r="B2" s="47"/>
      <c r="C2" s="47"/>
      <c r="D2" s="47"/>
      <c r="E2" s="47"/>
    </row>
    <row r="3" spans="1:5" ht="15.75" thickBot="1" x14ac:dyDescent="0.3">
      <c r="A3" s="48" t="s">
        <v>0</v>
      </c>
      <c r="B3" s="48"/>
      <c r="C3" s="48"/>
      <c r="D3" s="48"/>
      <c r="E3" s="48"/>
    </row>
    <row r="4" spans="1:5" ht="15.75" thickBot="1" x14ac:dyDescent="0.3">
      <c r="A4" s="52" t="s">
        <v>1</v>
      </c>
      <c r="B4" s="54" t="s">
        <v>2</v>
      </c>
      <c r="C4" s="56" t="s">
        <v>3</v>
      </c>
      <c r="D4" s="45" t="s">
        <v>4</v>
      </c>
      <c r="E4" s="46"/>
    </row>
    <row r="5" spans="1:5" ht="15" customHeight="1" thickBot="1" x14ac:dyDescent="0.3">
      <c r="A5" s="53"/>
      <c r="B5" s="55"/>
      <c r="C5" s="57"/>
      <c r="D5" s="9" t="s">
        <v>5</v>
      </c>
      <c r="E5" s="19" t="s">
        <v>6</v>
      </c>
    </row>
    <row r="6" spans="1:5" ht="15" customHeight="1" thickBot="1" x14ac:dyDescent="0.3">
      <c r="A6" s="20">
        <v>1</v>
      </c>
      <c r="B6" s="8">
        <v>2</v>
      </c>
      <c r="C6" s="13">
        <v>3</v>
      </c>
      <c r="D6" s="8">
        <v>4</v>
      </c>
      <c r="E6" s="21">
        <v>5</v>
      </c>
    </row>
    <row r="7" spans="1:5" ht="18.75" customHeight="1" x14ac:dyDescent="0.25">
      <c r="A7" s="22" t="s">
        <v>7</v>
      </c>
      <c r="B7" s="7" t="s">
        <v>8</v>
      </c>
      <c r="C7" s="14">
        <f>C8+C15+C21+C31+C37+C43+C55+C60+C66+C75</f>
        <v>2705997.5279999999</v>
      </c>
      <c r="D7" s="14">
        <f t="shared" ref="D7:E7" si="0">D8+D15+D21+D31+D37+D43+D55+D60+D66+D75</f>
        <v>2649090</v>
      </c>
      <c r="E7" s="23">
        <f t="shared" si="0"/>
        <v>2960417.5599999996</v>
      </c>
    </row>
    <row r="8" spans="1:5" ht="21" customHeight="1" x14ac:dyDescent="0.25">
      <c r="A8" s="24" t="s">
        <v>9</v>
      </c>
      <c r="B8" s="6" t="s">
        <v>10</v>
      </c>
      <c r="C8" s="15">
        <f>C9</f>
        <v>1516566.267</v>
      </c>
      <c r="D8" s="15">
        <f t="shared" ref="D8:E8" si="1">D9</f>
        <v>1401861</v>
      </c>
      <c r="E8" s="25">
        <f t="shared" si="1"/>
        <v>1628145.7</v>
      </c>
    </row>
    <row r="9" spans="1:5" ht="15" customHeight="1" x14ac:dyDescent="0.25">
      <c r="A9" s="24" t="s">
        <v>11</v>
      </c>
      <c r="B9" s="6" t="s">
        <v>12</v>
      </c>
      <c r="C9" s="15">
        <f>SUM(C10:C13)</f>
        <v>1516566.267</v>
      </c>
      <c r="D9" s="15">
        <f t="shared" ref="D9:E9" si="2">SUM(D10:D13)</f>
        <v>1401861</v>
      </c>
      <c r="E9" s="25">
        <f t="shared" si="2"/>
        <v>1628145.7</v>
      </c>
    </row>
    <row r="10" spans="1:5" ht="40.5" customHeight="1" x14ac:dyDescent="0.25">
      <c r="A10" s="26" t="s">
        <v>13</v>
      </c>
      <c r="B10" s="4" t="s">
        <v>14</v>
      </c>
      <c r="C10" s="12">
        <v>1448631.9669999999</v>
      </c>
      <c r="D10" s="11">
        <v>1360861</v>
      </c>
      <c r="E10" s="27">
        <v>1578145.7</v>
      </c>
    </row>
    <row r="11" spans="1:5" ht="61.5" customHeight="1" x14ac:dyDescent="0.25">
      <c r="A11" s="26" t="s">
        <v>15</v>
      </c>
      <c r="B11" s="4" t="s">
        <v>16</v>
      </c>
      <c r="C11" s="12">
        <v>10108.5</v>
      </c>
      <c r="D11" s="11">
        <v>10000</v>
      </c>
      <c r="E11" s="27">
        <v>14000</v>
      </c>
    </row>
    <row r="12" spans="1:5" ht="30" customHeight="1" x14ac:dyDescent="0.25">
      <c r="A12" s="26" t="s">
        <v>17</v>
      </c>
      <c r="B12" s="4" t="s">
        <v>18</v>
      </c>
      <c r="C12" s="12">
        <v>32482.7</v>
      </c>
      <c r="D12" s="11">
        <v>31000</v>
      </c>
      <c r="E12" s="27">
        <v>36000</v>
      </c>
    </row>
    <row r="13" spans="1:5" ht="48.75" customHeight="1" x14ac:dyDescent="0.25">
      <c r="A13" s="26" t="s">
        <v>19</v>
      </c>
      <c r="B13" s="4" t="s">
        <v>20</v>
      </c>
      <c r="C13" s="12">
        <v>25343.1</v>
      </c>
      <c r="D13" s="11">
        <v>0</v>
      </c>
      <c r="E13" s="27">
        <v>0</v>
      </c>
    </row>
    <row r="14" spans="1:5" ht="24.75" customHeight="1" x14ac:dyDescent="0.25">
      <c r="A14" s="26"/>
      <c r="B14" s="4" t="s">
        <v>218</v>
      </c>
      <c r="C14" s="12">
        <f>(C9-C13)/39.1%*24.1%+C13</f>
        <v>944485.76815089514</v>
      </c>
      <c r="D14" s="12">
        <f>(D9-D13)/33.7%*18.7%+D13</f>
        <v>777887.26112759637</v>
      </c>
      <c r="E14" s="27">
        <f>(E9-E13)/38%*23%+E13</f>
        <v>985456.60789473681</v>
      </c>
    </row>
    <row r="15" spans="1:5" ht="38.25" customHeight="1" x14ac:dyDescent="0.25">
      <c r="A15" s="24" t="s">
        <v>21</v>
      </c>
      <c r="B15" s="6" t="s">
        <v>22</v>
      </c>
      <c r="C15" s="16">
        <f>C16</f>
        <v>16407</v>
      </c>
      <c r="D15" s="16">
        <f t="shared" ref="D15:E15" si="3">D16</f>
        <v>16423</v>
      </c>
      <c r="E15" s="28">
        <f t="shared" si="3"/>
        <v>15868</v>
      </c>
    </row>
    <row r="16" spans="1:5" ht="23.25" customHeight="1" x14ac:dyDescent="0.25">
      <c r="A16" s="24" t="s">
        <v>23</v>
      </c>
      <c r="B16" s="6" t="s">
        <v>24</v>
      </c>
      <c r="C16" s="16">
        <f>SUM(C17:C20)</f>
        <v>16407</v>
      </c>
      <c r="D16" s="16">
        <f t="shared" ref="D16:E16" si="4">SUM(D17:D20)</f>
        <v>16423</v>
      </c>
      <c r="E16" s="28">
        <f t="shared" si="4"/>
        <v>15868</v>
      </c>
    </row>
    <row r="17" spans="1:5" ht="39" customHeight="1" x14ac:dyDescent="0.25">
      <c r="A17" s="26" t="s">
        <v>25</v>
      </c>
      <c r="B17" s="4" t="s">
        <v>26</v>
      </c>
      <c r="C17" s="12">
        <v>7665</v>
      </c>
      <c r="D17" s="11">
        <v>7674</v>
      </c>
      <c r="E17" s="27">
        <v>7422</v>
      </c>
    </row>
    <row r="18" spans="1:5" ht="51.75" customHeight="1" x14ac:dyDescent="0.25">
      <c r="A18" s="26" t="s">
        <v>27</v>
      </c>
      <c r="B18" s="4" t="s">
        <v>28</v>
      </c>
      <c r="C18" s="12">
        <v>39</v>
      </c>
      <c r="D18" s="11">
        <v>38</v>
      </c>
      <c r="E18" s="27">
        <v>37</v>
      </c>
    </row>
    <row r="19" spans="1:5" ht="38.25" customHeight="1" x14ac:dyDescent="0.25">
      <c r="A19" s="26" t="s">
        <v>29</v>
      </c>
      <c r="B19" s="4" t="s">
        <v>30</v>
      </c>
      <c r="C19" s="12">
        <v>10047</v>
      </c>
      <c r="D19" s="11">
        <v>9997</v>
      </c>
      <c r="E19" s="27">
        <v>9610</v>
      </c>
    </row>
    <row r="20" spans="1:5" ht="43.5" customHeight="1" x14ac:dyDescent="0.25">
      <c r="A20" s="26" t="s">
        <v>31</v>
      </c>
      <c r="B20" s="4" t="s">
        <v>32</v>
      </c>
      <c r="C20" s="17">
        <v>-1344</v>
      </c>
      <c r="D20" s="18">
        <v>-1286</v>
      </c>
      <c r="E20" s="29">
        <v>-1201</v>
      </c>
    </row>
    <row r="21" spans="1:5" ht="27" customHeight="1" x14ac:dyDescent="0.25">
      <c r="A21" s="24" t="s">
        <v>33</v>
      </c>
      <c r="B21" s="6" t="s">
        <v>34</v>
      </c>
      <c r="C21" s="16">
        <f>C22+C25+C29+C27</f>
        <v>395681</v>
      </c>
      <c r="D21" s="16">
        <f t="shared" ref="D21:E21" si="5">D22+D25+D29+D27</f>
        <v>442593</v>
      </c>
      <c r="E21" s="28">
        <f t="shared" si="5"/>
        <v>519172.04</v>
      </c>
    </row>
    <row r="22" spans="1:5" ht="18" customHeight="1" x14ac:dyDescent="0.25">
      <c r="A22" s="24" t="s">
        <v>35</v>
      </c>
      <c r="B22" s="6" t="s">
        <v>36</v>
      </c>
      <c r="C22" s="16">
        <f>C23+C24</f>
        <v>313572</v>
      </c>
      <c r="D22" s="16">
        <f t="shared" ref="D22:E22" si="6">D23+D24</f>
        <v>400390</v>
      </c>
      <c r="E22" s="28">
        <f t="shared" si="6"/>
        <v>484042.04</v>
      </c>
    </row>
    <row r="23" spans="1:5" ht="18.75" customHeight="1" x14ac:dyDescent="0.25">
      <c r="A23" s="26" t="s">
        <v>37</v>
      </c>
      <c r="B23" s="4" t="s">
        <v>38</v>
      </c>
      <c r="C23" s="12">
        <v>241450</v>
      </c>
      <c r="D23" s="11">
        <v>320390</v>
      </c>
      <c r="E23" s="27">
        <v>384042.04</v>
      </c>
    </row>
    <row r="24" spans="1:5" ht="23.25" customHeight="1" x14ac:dyDescent="0.25">
      <c r="A24" s="26" t="s">
        <v>39</v>
      </c>
      <c r="B24" s="4" t="s">
        <v>40</v>
      </c>
      <c r="C24" s="12">
        <v>72122</v>
      </c>
      <c r="D24" s="11">
        <v>80000</v>
      </c>
      <c r="E24" s="27">
        <v>100000</v>
      </c>
    </row>
    <row r="25" spans="1:5" ht="17.25" customHeight="1" x14ac:dyDescent="0.25">
      <c r="A25" s="24" t="s">
        <v>41</v>
      </c>
      <c r="B25" s="6" t="s">
        <v>42</v>
      </c>
      <c r="C25" s="16">
        <f>C26</f>
        <v>53746</v>
      </c>
      <c r="D25" s="16">
        <f t="shared" ref="D25:E25" si="7">D26</f>
        <v>11075</v>
      </c>
      <c r="E25" s="28">
        <f t="shared" si="7"/>
        <v>0</v>
      </c>
    </row>
    <row r="26" spans="1:5" ht="15" customHeight="1" x14ac:dyDescent="0.25">
      <c r="A26" s="26" t="s">
        <v>43</v>
      </c>
      <c r="B26" s="4" t="s">
        <v>42</v>
      </c>
      <c r="C26" s="12">
        <v>53746</v>
      </c>
      <c r="D26" s="11">
        <v>11075</v>
      </c>
      <c r="E26" s="27">
        <v>0</v>
      </c>
    </row>
    <row r="27" spans="1:5" ht="15" customHeight="1" x14ac:dyDescent="0.25">
      <c r="A27" s="24" t="s">
        <v>44</v>
      </c>
      <c r="B27" s="6" t="s">
        <v>45</v>
      </c>
      <c r="C27" s="16">
        <f>C28</f>
        <v>0</v>
      </c>
      <c r="D27" s="16">
        <f t="shared" ref="D27:E27" si="8">D28</f>
        <v>0</v>
      </c>
      <c r="E27" s="28">
        <f t="shared" si="8"/>
        <v>266</v>
      </c>
    </row>
    <row r="28" spans="1:5" ht="15" customHeight="1" x14ac:dyDescent="0.25">
      <c r="A28" s="26" t="s">
        <v>46</v>
      </c>
      <c r="B28" s="4" t="s">
        <v>45</v>
      </c>
      <c r="C28" s="12">
        <v>0</v>
      </c>
      <c r="D28" s="11">
        <v>0</v>
      </c>
      <c r="E28" s="27">
        <v>266</v>
      </c>
    </row>
    <row r="29" spans="1:5" ht="23.25" customHeight="1" x14ac:dyDescent="0.25">
      <c r="A29" s="24" t="s">
        <v>47</v>
      </c>
      <c r="B29" s="6" t="s">
        <v>48</v>
      </c>
      <c r="C29" s="16">
        <f>C30</f>
        <v>28363</v>
      </c>
      <c r="D29" s="16">
        <f t="shared" ref="D29:E29" si="9">D30</f>
        <v>31128</v>
      </c>
      <c r="E29" s="28">
        <f t="shared" si="9"/>
        <v>34864</v>
      </c>
    </row>
    <row r="30" spans="1:5" ht="23.25" customHeight="1" x14ac:dyDescent="0.25">
      <c r="A30" s="26" t="s">
        <v>49</v>
      </c>
      <c r="B30" s="4" t="s">
        <v>50</v>
      </c>
      <c r="C30" s="12">
        <v>28363</v>
      </c>
      <c r="D30" s="11">
        <v>31128</v>
      </c>
      <c r="E30" s="27">
        <v>34864</v>
      </c>
    </row>
    <row r="31" spans="1:5" ht="27.75" customHeight="1" x14ac:dyDescent="0.25">
      <c r="A31" s="24" t="s">
        <v>51</v>
      </c>
      <c r="B31" s="6" t="s">
        <v>52</v>
      </c>
      <c r="C31" s="16">
        <f>C32+C34</f>
        <v>374316.74300000002</v>
      </c>
      <c r="D31" s="16">
        <f t="shared" ref="D31:E31" si="10">D32+D34</f>
        <v>430331</v>
      </c>
      <c r="E31" s="28">
        <f t="shared" si="10"/>
        <v>441583</v>
      </c>
    </row>
    <row r="32" spans="1:5" ht="15" customHeight="1" x14ac:dyDescent="0.25">
      <c r="A32" s="24" t="s">
        <v>53</v>
      </c>
      <c r="B32" s="6" t="s">
        <v>54</v>
      </c>
      <c r="C32" s="16">
        <f>C33</f>
        <v>66823.803</v>
      </c>
      <c r="D32" s="16">
        <f t="shared" ref="D32:E32" si="11">D33</f>
        <v>90162</v>
      </c>
      <c r="E32" s="28">
        <f t="shared" si="11"/>
        <v>99178</v>
      </c>
    </row>
    <row r="33" spans="1:5" ht="31.5" customHeight="1" x14ac:dyDescent="0.25">
      <c r="A33" s="26" t="s">
        <v>55</v>
      </c>
      <c r="B33" s="4" t="s">
        <v>56</v>
      </c>
      <c r="C33" s="12">
        <v>66823.803</v>
      </c>
      <c r="D33" s="11">
        <v>90162</v>
      </c>
      <c r="E33" s="27">
        <v>99178</v>
      </c>
    </row>
    <row r="34" spans="1:5" ht="15" customHeight="1" x14ac:dyDescent="0.25">
      <c r="A34" s="24" t="s">
        <v>57</v>
      </c>
      <c r="B34" s="6" t="s">
        <v>58</v>
      </c>
      <c r="C34" s="16">
        <f>C35+C36</f>
        <v>307492.94</v>
      </c>
      <c r="D34" s="16">
        <f t="shared" ref="D34:E34" si="12">D35+D36</f>
        <v>340169</v>
      </c>
      <c r="E34" s="28">
        <f t="shared" si="12"/>
        <v>342405</v>
      </c>
    </row>
    <row r="35" spans="1:5" ht="15" customHeight="1" x14ac:dyDescent="0.25">
      <c r="A35" s="26" t="s">
        <v>59</v>
      </c>
      <c r="B35" s="4" t="s">
        <v>60</v>
      </c>
      <c r="C35" s="12">
        <v>273692.94</v>
      </c>
      <c r="D35" s="11">
        <v>310169</v>
      </c>
      <c r="E35" s="27">
        <v>312405</v>
      </c>
    </row>
    <row r="36" spans="1:5" ht="15" customHeight="1" x14ac:dyDescent="0.25">
      <c r="A36" s="26" t="s">
        <v>61</v>
      </c>
      <c r="B36" s="4" t="s">
        <v>62</v>
      </c>
      <c r="C36" s="12">
        <v>33800</v>
      </c>
      <c r="D36" s="11">
        <v>30000</v>
      </c>
      <c r="E36" s="27">
        <v>30000</v>
      </c>
    </row>
    <row r="37" spans="1:5" ht="22.5" customHeight="1" x14ac:dyDescent="0.25">
      <c r="A37" s="24" t="s">
        <v>63</v>
      </c>
      <c r="B37" s="6" t="s">
        <v>64</v>
      </c>
      <c r="C37" s="16">
        <f>C38+C40</f>
        <v>17108</v>
      </c>
      <c r="D37" s="16">
        <f t="shared" ref="D37:E37" si="13">D38+D40</f>
        <v>17775</v>
      </c>
      <c r="E37" s="28">
        <f t="shared" si="13"/>
        <v>18470</v>
      </c>
    </row>
    <row r="38" spans="1:5" ht="23.25" customHeight="1" x14ac:dyDescent="0.25">
      <c r="A38" s="24" t="s">
        <v>65</v>
      </c>
      <c r="B38" s="6" t="s">
        <v>66</v>
      </c>
      <c r="C38" s="16">
        <f>C39</f>
        <v>16748</v>
      </c>
      <c r="D38" s="16">
        <f t="shared" ref="D38:E38" si="14">D39</f>
        <v>17415</v>
      </c>
      <c r="E38" s="28">
        <f t="shared" si="14"/>
        <v>18110</v>
      </c>
    </row>
    <row r="39" spans="1:5" ht="27.75" customHeight="1" x14ac:dyDescent="0.25">
      <c r="A39" s="26" t="s">
        <v>67</v>
      </c>
      <c r="B39" s="4" t="s">
        <v>68</v>
      </c>
      <c r="C39" s="12">
        <v>16748</v>
      </c>
      <c r="D39" s="11">
        <v>17415</v>
      </c>
      <c r="E39" s="27">
        <v>18110</v>
      </c>
    </row>
    <row r="40" spans="1:5" ht="23.25" customHeight="1" x14ac:dyDescent="0.25">
      <c r="A40" s="24" t="s">
        <v>69</v>
      </c>
      <c r="B40" s="6" t="s">
        <v>70</v>
      </c>
      <c r="C40" s="16">
        <f>C41+C42</f>
        <v>360</v>
      </c>
      <c r="D40" s="16">
        <f t="shared" ref="D40:E40" si="15">D41+D42</f>
        <v>360</v>
      </c>
      <c r="E40" s="28">
        <f t="shared" si="15"/>
        <v>360</v>
      </c>
    </row>
    <row r="41" spans="1:5" ht="18.75" customHeight="1" x14ac:dyDescent="0.25">
      <c r="A41" s="26" t="s">
        <v>71</v>
      </c>
      <c r="B41" s="4" t="s">
        <v>72</v>
      </c>
      <c r="C41" s="12">
        <v>300</v>
      </c>
      <c r="D41" s="11">
        <v>300</v>
      </c>
      <c r="E41" s="27">
        <v>300</v>
      </c>
    </row>
    <row r="42" spans="1:5" ht="40.5" customHeight="1" x14ac:dyDescent="0.25">
      <c r="A42" s="26" t="s">
        <v>73</v>
      </c>
      <c r="B42" s="4" t="s">
        <v>74</v>
      </c>
      <c r="C42" s="12">
        <v>60</v>
      </c>
      <c r="D42" s="11">
        <v>60</v>
      </c>
      <c r="E42" s="27">
        <v>60</v>
      </c>
    </row>
    <row r="43" spans="1:5" ht="35.25" customHeight="1" x14ac:dyDescent="0.25">
      <c r="A43" s="24" t="s">
        <v>75</v>
      </c>
      <c r="B43" s="6" t="s">
        <v>76</v>
      </c>
      <c r="C43" s="16">
        <f>C44+C49+C51+C53</f>
        <v>263437.81299999997</v>
      </c>
      <c r="D43" s="16">
        <f t="shared" ref="D43:E43" si="16">D44+D49+D51+D53</f>
        <v>251696</v>
      </c>
      <c r="E43" s="28">
        <f t="shared" si="16"/>
        <v>250278</v>
      </c>
    </row>
    <row r="44" spans="1:5" ht="50.25" customHeight="1" x14ac:dyDescent="0.25">
      <c r="A44" s="24" t="s">
        <v>77</v>
      </c>
      <c r="B44" s="6" t="s">
        <v>78</v>
      </c>
      <c r="C44" s="16">
        <f>SUM(C45:C48)</f>
        <v>200447.81299999999</v>
      </c>
      <c r="D44" s="16">
        <f t="shared" ref="D44:E44" si="17">SUM(D45:D48)</f>
        <v>205801</v>
      </c>
      <c r="E44" s="28">
        <f t="shared" si="17"/>
        <v>207128</v>
      </c>
    </row>
    <row r="45" spans="1:5" ht="39" customHeight="1" x14ac:dyDescent="0.25">
      <c r="A45" s="26" t="s">
        <v>79</v>
      </c>
      <c r="B45" s="4" t="s">
        <v>80</v>
      </c>
      <c r="C45" s="12">
        <v>164637</v>
      </c>
      <c r="D45" s="11">
        <v>164637</v>
      </c>
      <c r="E45" s="27">
        <v>164637</v>
      </c>
    </row>
    <row r="46" spans="1:5" ht="47.25" customHeight="1" x14ac:dyDescent="0.25">
      <c r="A46" s="26" t="s">
        <v>81</v>
      </c>
      <c r="B46" s="4" t="s">
        <v>82</v>
      </c>
      <c r="C46" s="12">
        <v>8000</v>
      </c>
      <c r="D46" s="11">
        <v>8000</v>
      </c>
      <c r="E46" s="27">
        <v>8000</v>
      </c>
    </row>
    <row r="47" spans="1:5" ht="51" customHeight="1" x14ac:dyDescent="0.25">
      <c r="A47" s="26" t="s">
        <v>83</v>
      </c>
      <c r="B47" s="4" t="s">
        <v>84</v>
      </c>
      <c r="C47" s="12">
        <v>299.81299999999999</v>
      </c>
      <c r="D47" s="11">
        <v>4553</v>
      </c>
      <c r="E47" s="27">
        <v>4735</v>
      </c>
    </row>
    <row r="48" spans="1:5" ht="23.25" customHeight="1" x14ac:dyDescent="0.25">
      <c r="A48" s="26" t="s">
        <v>85</v>
      </c>
      <c r="B48" s="4" t="s">
        <v>86</v>
      </c>
      <c r="C48" s="12">
        <v>27511</v>
      </c>
      <c r="D48" s="11">
        <v>28611</v>
      </c>
      <c r="E48" s="27">
        <v>29756</v>
      </c>
    </row>
    <row r="49" spans="1:5" ht="29.25" customHeight="1" x14ac:dyDescent="0.25">
      <c r="A49" s="24" t="s">
        <v>87</v>
      </c>
      <c r="B49" s="6" t="s">
        <v>88</v>
      </c>
      <c r="C49" s="16">
        <f>C50</f>
        <v>20</v>
      </c>
      <c r="D49" s="16">
        <f t="shared" ref="D49:E49" si="18">D50</f>
        <v>20</v>
      </c>
      <c r="E49" s="28">
        <f t="shared" si="18"/>
        <v>20</v>
      </c>
    </row>
    <row r="50" spans="1:5" ht="28.5" customHeight="1" x14ac:dyDescent="0.25">
      <c r="A50" s="26" t="s">
        <v>89</v>
      </c>
      <c r="B50" s="4" t="s">
        <v>90</v>
      </c>
      <c r="C50" s="12">
        <v>20</v>
      </c>
      <c r="D50" s="11">
        <v>20</v>
      </c>
      <c r="E50" s="27">
        <v>20</v>
      </c>
    </row>
    <row r="51" spans="1:5" ht="15.75" customHeight="1" x14ac:dyDescent="0.25">
      <c r="A51" s="24" t="s">
        <v>91</v>
      </c>
      <c r="B51" s="6" t="s">
        <v>92</v>
      </c>
      <c r="C51" s="16">
        <f>C52</f>
        <v>50</v>
      </c>
      <c r="D51" s="16">
        <f t="shared" ref="D51:E51" si="19">D52</f>
        <v>50</v>
      </c>
      <c r="E51" s="28">
        <f t="shared" si="19"/>
        <v>50</v>
      </c>
    </row>
    <row r="52" spans="1:5" ht="24.75" customHeight="1" x14ac:dyDescent="0.25">
      <c r="A52" s="26" t="s">
        <v>93</v>
      </c>
      <c r="B52" s="4" t="s">
        <v>94</v>
      </c>
      <c r="C52" s="12">
        <v>50</v>
      </c>
      <c r="D52" s="11">
        <v>50</v>
      </c>
      <c r="E52" s="27">
        <v>50</v>
      </c>
    </row>
    <row r="53" spans="1:5" ht="48.75" customHeight="1" x14ac:dyDescent="0.25">
      <c r="A53" s="24" t="s">
        <v>95</v>
      </c>
      <c r="B53" s="6" t="s">
        <v>96</v>
      </c>
      <c r="C53" s="16">
        <f>C54</f>
        <v>62920</v>
      </c>
      <c r="D53" s="16">
        <f t="shared" ref="D53:E53" si="20">D54</f>
        <v>45825</v>
      </c>
      <c r="E53" s="28">
        <f t="shared" si="20"/>
        <v>43080</v>
      </c>
    </row>
    <row r="54" spans="1:5" ht="49.5" customHeight="1" x14ac:dyDescent="0.25">
      <c r="A54" s="26" t="s">
        <v>97</v>
      </c>
      <c r="B54" s="4" t="s">
        <v>98</v>
      </c>
      <c r="C54" s="12">
        <v>62920</v>
      </c>
      <c r="D54" s="11">
        <v>45825</v>
      </c>
      <c r="E54" s="27">
        <v>43080</v>
      </c>
    </row>
    <row r="55" spans="1:5" ht="29.25" customHeight="1" x14ac:dyDescent="0.25">
      <c r="A55" s="24" t="s">
        <v>99</v>
      </c>
      <c r="B55" s="6" t="s">
        <v>100</v>
      </c>
      <c r="C55" s="16">
        <f>C56</f>
        <v>3884</v>
      </c>
      <c r="D55" s="16">
        <f t="shared" ref="D55:E55" si="21">D56</f>
        <v>3884</v>
      </c>
      <c r="E55" s="28">
        <f t="shared" si="21"/>
        <v>3884</v>
      </c>
    </row>
    <row r="56" spans="1:5" ht="15" customHeight="1" x14ac:dyDescent="0.25">
      <c r="A56" s="24" t="s">
        <v>101</v>
      </c>
      <c r="B56" s="6" t="s">
        <v>102</v>
      </c>
      <c r="C56" s="16">
        <f>SUM(C57:C59)</f>
        <v>3884</v>
      </c>
      <c r="D56" s="16">
        <f t="shared" ref="D56:E56" si="22">SUM(D57:D59)</f>
        <v>3884</v>
      </c>
      <c r="E56" s="28">
        <f t="shared" si="22"/>
        <v>3884</v>
      </c>
    </row>
    <row r="57" spans="1:5" ht="23.25" customHeight="1" x14ac:dyDescent="0.25">
      <c r="A57" s="26" t="s">
        <v>103</v>
      </c>
      <c r="B57" s="4" t="s">
        <v>104</v>
      </c>
      <c r="C57" s="12">
        <v>1350</v>
      </c>
      <c r="D57" s="11">
        <v>1350</v>
      </c>
      <c r="E57" s="27">
        <v>1350</v>
      </c>
    </row>
    <row r="58" spans="1:5" ht="15" customHeight="1" x14ac:dyDescent="0.25">
      <c r="A58" s="26" t="s">
        <v>105</v>
      </c>
      <c r="B58" s="4" t="s">
        <v>106</v>
      </c>
      <c r="C58" s="12">
        <v>1750</v>
      </c>
      <c r="D58" s="11">
        <v>1750</v>
      </c>
      <c r="E58" s="27">
        <v>1750</v>
      </c>
    </row>
    <row r="59" spans="1:5" ht="15" customHeight="1" x14ac:dyDescent="0.25">
      <c r="A59" s="26" t="s">
        <v>107</v>
      </c>
      <c r="B59" s="4" t="s">
        <v>108</v>
      </c>
      <c r="C59" s="12">
        <v>784</v>
      </c>
      <c r="D59" s="11">
        <v>784</v>
      </c>
      <c r="E59" s="27">
        <v>784</v>
      </c>
    </row>
    <row r="60" spans="1:5" ht="33" customHeight="1" x14ac:dyDescent="0.25">
      <c r="A60" s="24" t="s">
        <v>109</v>
      </c>
      <c r="B60" s="6" t="s">
        <v>110</v>
      </c>
      <c r="C60" s="16">
        <f>C61+C63</f>
        <v>18216.704999999998</v>
      </c>
      <c r="D60" s="16">
        <f t="shared" ref="D60:E60" si="23">D61+D63</f>
        <v>12206</v>
      </c>
      <c r="E60" s="28">
        <f t="shared" si="23"/>
        <v>10919.82</v>
      </c>
    </row>
    <row r="61" spans="1:5" ht="15" customHeight="1" x14ac:dyDescent="0.25">
      <c r="A61" s="24" t="s">
        <v>111</v>
      </c>
      <c r="B61" s="6" t="s">
        <v>112</v>
      </c>
      <c r="C61" s="16">
        <f>C62</f>
        <v>11936.603999999999</v>
      </c>
      <c r="D61" s="16">
        <f t="shared" ref="D61:E61" si="24">D62</f>
        <v>10516</v>
      </c>
      <c r="E61" s="28">
        <f t="shared" si="24"/>
        <v>9315.82</v>
      </c>
    </row>
    <row r="62" spans="1:5" ht="15" customHeight="1" x14ac:dyDescent="0.25">
      <c r="A62" s="26" t="s">
        <v>113</v>
      </c>
      <c r="B62" s="4" t="s">
        <v>114</v>
      </c>
      <c r="C62" s="12">
        <v>11936.603999999999</v>
      </c>
      <c r="D62" s="11">
        <v>10516</v>
      </c>
      <c r="E62" s="27">
        <v>9315.82</v>
      </c>
    </row>
    <row r="63" spans="1:5" ht="15" customHeight="1" x14ac:dyDescent="0.25">
      <c r="A63" s="24" t="s">
        <v>115</v>
      </c>
      <c r="B63" s="6" t="s">
        <v>116</v>
      </c>
      <c r="C63" s="16">
        <f>SUM(C64:C65)</f>
        <v>6280.1009999999997</v>
      </c>
      <c r="D63" s="16">
        <f t="shared" ref="D63:E63" si="25">SUM(D64:D65)</f>
        <v>1690</v>
      </c>
      <c r="E63" s="28">
        <f t="shared" si="25"/>
        <v>1604</v>
      </c>
    </row>
    <row r="64" spans="1:5" ht="23.25" customHeight="1" x14ac:dyDescent="0.25">
      <c r="A64" s="26" t="s">
        <v>117</v>
      </c>
      <c r="B64" s="4" t="s">
        <v>118</v>
      </c>
      <c r="C64" s="12">
        <v>198</v>
      </c>
      <c r="D64" s="11">
        <v>198</v>
      </c>
      <c r="E64" s="27">
        <v>198</v>
      </c>
    </row>
    <row r="65" spans="1:5" ht="15" customHeight="1" x14ac:dyDescent="0.25">
      <c r="A65" s="26" t="s">
        <v>119</v>
      </c>
      <c r="B65" s="4" t="s">
        <v>120</v>
      </c>
      <c r="C65" s="12">
        <v>6082.1009999999997</v>
      </c>
      <c r="D65" s="11">
        <v>1492</v>
      </c>
      <c r="E65" s="27">
        <v>1406</v>
      </c>
    </row>
    <row r="66" spans="1:5" ht="23.25" customHeight="1" x14ac:dyDescent="0.25">
      <c r="A66" s="24" t="s">
        <v>121</v>
      </c>
      <c r="B66" s="6" t="s">
        <v>122</v>
      </c>
      <c r="C66" s="16">
        <f>C67+C69+C71+C73</f>
        <v>87380</v>
      </c>
      <c r="D66" s="16">
        <f t="shared" ref="D66:E66" si="26">D67+D69+D71+D73</f>
        <v>59321</v>
      </c>
      <c r="E66" s="28">
        <f t="shared" si="26"/>
        <v>60097</v>
      </c>
    </row>
    <row r="67" spans="1:5" ht="15" customHeight="1" x14ac:dyDescent="0.25">
      <c r="A67" s="24" t="s">
        <v>123</v>
      </c>
      <c r="B67" s="6" t="s">
        <v>124</v>
      </c>
      <c r="C67" s="16">
        <f>C68</f>
        <v>3000</v>
      </c>
      <c r="D67" s="16">
        <f t="shared" ref="D67:E67" si="27">D68</f>
        <v>3000</v>
      </c>
      <c r="E67" s="28">
        <f t="shared" si="27"/>
        <v>3000</v>
      </c>
    </row>
    <row r="68" spans="1:5" ht="20.25" customHeight="1" x14ac:dyDescent="0.25">
      <c r="A68" s="26" t="s">
        <v>125</v>
      </c>
      <c r="B68" s="4" t="s">
        <v>126</v>
      </c>
      <c r="C68" s="12">
        <v>3000</v>
      </c>
      <c r="D68" s="11">
        <v>3000</v>
      </c>
      <c r="E68" s="27">
        <v>3000</v>
      </c>
    </row>
    <row r="69" spans="1:5" ht="46.5" customHeight="1" x14ac:dyDescent="0.25">
      <c r="A69" s="24" t="s">
        <v>127</v>
      </c>
      <c r="B69" s="6" t="s">
        <v>128</v>
      </c>
      <c r="C69" s="16">
        <f>C70</f>
        <v>73056</v>
      </c>
      <c r="D69" s="16">
        <f t="shared" ref="D69:E69" si="28">D70</f>
        <v>46323</v>
      </c>
      <c r="E69" s="28">
        <f t="shared" si="28"/>
        <v>46323</v>
      </c>
    </row>
    <row r="70" spans="1:5" ht="52.5" customHeight="1" x14ac:dyDescent="0.25">
      <c r="A70" s="26" t="s">
        <v>129</v>
      </c>
      <c r="B70" s="4" t="s">
        <v>130</v>
      </c>
      <c r="C70" s="12">
        <v>73056</v>
      </c>
      <c r="D70" s="11">
        <v>46323</v>
      </c>
      <c r="E70" s="27">
        <v>46323</v>
      </c>
    </row>
    <row r="71" spans="1:5" ht="23.25" customHeight="1" x14ac:dyDescent="0.25">
      <c r="A71" s="24" t="s">
        <v>131</v>
      </c>
      <c r="B71" s="6" t="s">
        <v>132</v>
      </c>
      <c r="C71" s="16">
        <f>C72</f>
        <v>10324</v>
      </c>
      <c r="D71" s="16">
        <f t="shared" ref="D71:E71" si="29">D72</f>
        <v>8998</v>
      </c>
      <c r="E71" s="28">
        <f t="shared" si="29"/>
        <v>9774</v>
      </c>
    </row>
    <row r="72" spans="1:5" ht="23.25" customHeight="1" x14ac:dyDescent="0.25">
      <c r="A72" s="26" t="s">
        <v>133</v>
      </c>
      <c r="B72" s="4" t="s">
        <v>134</v>
      </c>
      <c r="C72" s="12">
        <v>10324</v>
      </c>
      <c r="D72" s="11">
        <v>8998</v>
      </c>
      <c r="E72" s="27">
        <v>9774</v>
      </c>
    </row>
    <row r="73" spans="1:5" ht="40.5" customHeight="1" x14ac:dyDescent="0.25">
      <c r="A73" s="24" t="s">
        <v>135</v>
      </c>
      <c r="B73" s="6" t="s">
        <v>136</v>
      </c>
      <c r="C73" s="16">
        <f>C74</f>
        <v>1000</v>
      </c>
      <c r="D73" s="16">
        <f t="shared" ref="D73:E73" si="30">D74</f>
        <v>1000</v>
      </c>
      <c r="E73" s="28">
        <f t="shared" si="30"/>
        <v>1000</v>
      </c>
    </row>
    <row r="74" spans="1:5" ht="37.5" customHeight="1" x14ac:dyDescent="0.25">
      <c r="A74" s="26" t="s">
        <v>137</v>
      </c>
      <c r="B74" s="4" t="s">
        <v>138</v>
      </c>
      <c r="C74" s="12">
        <v>1000</v>
      </c>
      <c r="D74" s="11">
        <v>1000</v>
      </c>
      <c r="E74" s="27">
        <v>1000</v>
      </c>
    </row>
    <row r="75" spans="1:5" ht="26.25" customHeight="1" x14ac:dyDescent="0.25">
      <c r="A75" s="24" t="s">
        <v>139</v>
      </c>
      <c r="B75" s="6" t="s">
        <v>140</v>
      </c>
      <c r="C75" s="16">
        <f>C76</f>
        <v>13000</v>
      </c>
      <c r="D75" s="16">
        <f t="shared" ref="D75:E76" si="31">D76</f>
        <v>13000</v>
      </c>
      <c r="E75" s="28">
        <f t="shared" si="31"/>
        <v>12000</v>
      </c>
    </row>
    <row r="76" spans="1:5" ht="15" customHeight="1" x14ac:dyDescent="0.25">
      <c r="A76" s="24" t="s">
        <v>141</v>
      </c>
      <c r="B76" s="6" t="s">
        <v>142</v>
      </c>
      <c r="C76" s="16">
        <f>C77</f>
        <v>13000</v>
      </c>
      <c r="D76" s="16">
        <f t="shared" si="31"/>
        <v>13000</v>
      </c>
      <c r="E76" s="28">
        <f t="shared" si="31"/>
        <v>12000</v>
      </c>
    </row>
    <row r="77" spans="1:5" ht="15" customHeight="1" x14ac:dyDescent="0.25">
      <c r="A77" s="26" t="s">
        <v>143</v>
      </c>
      <c r="B77" s="4" t="s">
        <v>144</v>
      </c>
      <c r="C77" s="12">
        <v>13000</v>
      </c>
      <c r="D77" s="11">
        <v>13000</v>
      </c>
      <c r="E77" s="27">
        <v>12000</v>
      </c>
    </row>
    <row r="78" spans="1:5" ht="24.75" customHeight="1" x14ac:dyDescent="0.25">
      <c r="A78" s="24" t="s">
        <v>145</v>
      </c>
      <c r="B78" s="6" t="s">
        <v>146</v>
      </c>
      <c r="C78" s="16">
        <f>C79</f>
        <v>3838772.2710000002</v>
      </c>
      <c r="D78" s="16">
        <f t="shared" ref="D78:E78" si="32">D79</f>
        <v>2866992.36</v>
      </c>
      <c r="E78" s="28">
        <f t="shared" si="32"/>
        <v>2811589.17</v>
      </c>
    </row>
    <row r="79" spans="1:5" ht="31.5" customHeight="1" x14ac:dyDescent="0.25">
      <c r="A79" s="24" t="s">
        <v>147</v>
      </c>
      <c r="B79" s="6" t="s">
        <v>148</v>
      </c>
      <c r="C79" s="16">
        <f>C80+C83+C124+C148</f>
        <v>3838772.2710000002</v>
      </c>
      <c r="D79" s="16">
        <f>D80+D83+D124+D148</f>
        <v>2866992.36</v>
      </c>
      <c r="E79" s="28">
        <f>E80+E83+E124+E148</f>
        <v>2811589.17</v>
      </c>
    </row>
    <row r="80" spans="1:5" ht="19.5" customHeight="1" x14ac:dyDescent="0.25">
      <c r="A80" s="24" t="s">
        <v>149</v>
      </c>
      <c r="B80" s="6" t="s">
        <v>150</v>
      </c>
      <c r="C80" s="16">
        <f>C81+C82</f>
        <v>103462</v>
      </c>
      <c r="D80" s="16">
        <f t="shared" ref="D80:E80" si="33">D81+D82</f>
        <v>1835</v>
      </c>
      <c r="E80" s="28">
        <f t="shared" si="33"/>
        <v>1535</v>
      </c>
    </row>
    <row r="81" spans="1:5" ht="15" customHeight="1" x14ac:dyDescent="0.25">
      <c r="A81" s="26" t="s">
        <v>191</v>
      </c>
      <c r="B81" s="4" t="s">
        <v>192</v>
      </c>
      <c r="C81" s="12">
        <v>18862</v>
      </c>
      <c r="D81" s="11">
        <v>1835</v>
      </c>
      <c r="E81" s="27">
        <v>1535</v>
      </c>
    </row>
    <row r="82" spans="1:5" ht="15" customHeight="1" x14ac:dyDescent="0.25">
      <c r="A82" s="26" t="s">
        <v>239</v>
      </c>
      <c r="B82" s="4" t="s">
        <v>240</v>
      </c>
      <c r="C82" s="12">
        <v>84600</v>
      </c>
      <c r="D82" s="40">
        <v>0</v>
      </c>
      <c r="E82" s="27">
        <v>0</v>
      </c>
    </row>
    <row r="83" spans="1:5" ht="24.75" customHeight="1" x14ac:dyDescent="0.25">
      <c r="A83" s="24" t="s">
        <v>151</v>
      </c>
      <c r="B83" s="6" t="s">
        <v>152</v>
      </c>
      <c r="C83" s="16">
        <f>SUM(C84:C94)+C95</f>
        <v>1562228.571</v>
      </c>
      <c r="D83" s="16">
        <f t="shared" ref="D83:E83" si="34">SUM(D84:D94)+D95</f>
        <v>730728.36</v>
      </c>
      <c r="E83" s="28">
        <f t="shared" si="34"/>
        <v>672535.16999999993</v>
      </c>
    </row>
    <row r="84" spans="1:5" s="37" customFormat="1" ht="27" customHeight="1" x14ac:dyDescent="0.25">
      <c r="A84" s="32" t="s">
        <v>234</v>
      </c>
      <c r="B84" s="33" t="s">
        <v>235</v>
      </c>
      <c r="C84" s="34">
        <v>17584</v>
      </c>
      <c r="D84" s="35">
        <v>142500</v>
      </c>
      <c r="E84" s="36">
        <v>48916</v>
      </c>
    </row>
    <row r="85" spans="1:5" s="37" customFormat="1" ht="23.25" customHeight="1" x14ac:dyDescent="0.25">
      <c r="A85" s="32" t="s">
        <v>199</v>
      </c>
      <c r="B85" s="33" t="s">
        <v>197</v>
      </c>
      <c r="C85" s="34">
        <v>2600</v>
      </c>
      <c r="D85" s="35">
        <v>0</v>
      </c>
      <c r="E85" s="36">
        <v>0</v>
      </c>
    </row>
    <row r="86" spans="1:5" s="37" customFormat="1" ht="50.25" customHeight="1" x14ac:dyDescent="0.25">
      <c r="A86" s="32" t="s">
        <v>228</v>
      </c>
      <c r="B86" s="38" t="s">
        <v>227</v>
      </c>
      <c r="C86" s="34">
        <v>0</v>
      </c>
      <c r="D86" s="39">
        <v>0</v>
      </c>
      <c r="E86" s="36">
        <v>2252</v>
      </c>
    </row>
    <row r="87" spans="1:5" s="37" customFormat="1" ht="15" customHeight="1" x14ac:dyDescent="0.25">
      <c r="A87" s="32" t="s">
        <v>198</v>
      </c>
      <c r="B87" s="33" t="s">
        <v>200</v>
      </c>
      <c r="C87" s="34">
        <v>0</v>
      </c>
      <c r="D87" s="35">
        <v>0</v>
      </c>
      <c r="E87" s="36">
        <v>73541.865999999995</v>
      </c>
    </row>
    <row r="88" spans="1:5" s="37" customFormat="1" ht="24.75" customHeight="1" x14ac:dyDescent="0.25">
      <c r="A88" s="32" t="s">
        <v>201</v>
      </c>
      <c r="B88" s="33" t="s">
        <v>205</v>
      </c>
      <c r="C88" s="34">
        <v>0</v>
      </c>
      <c r="D88" s="35">
        <v>13527.3</v>
      </c>
      <c r="E88" s="36">
        <v>6663.46</v>
      </c>
    </row>
    <row r="89" spans="1:5" s="37" customFormat="1" ht="23.25" customHeight="1" x14ac:dyDescent="0.25">
      <c r="A89" s="32" t="s">
        <v>223</v>
      </c>
      <c r="B89" s="33" t="s">
        <v>226</v>
      </c>
      <c r="C89" s="34">
        <v>0</v>
      </c>
      <c r="D89" s="35">
        <v>55650</v>
      </c>
      <c r="E89" s="36">
        <v>0</v>
      </c>
    </row>
    <row r="90" spans="1:5" s="42" customFormat="1" ht="36" x14ac:dyDescent="0.2">
      <c r="A90" s="32" t="s">
        <v>245</v>
      </c>
      <c r="B90" s="41" t="s">
        <v>246</v>
      </c>
      <c r="C90" s="34">
        <v>29559</v>
      </c>
      <c r="D90" s="35">
        <v>57968</v>
      </c>
      <c r="E90" s="36">
        <v>57968</v>
      </c>
    </row>
    <row r="91" spans="1:5" s="37" customFormat="1" ht="23.25" customHeight="1" x14ac:dyDescent="0.25">
      <c r="A91" s="32" t="s">
        <v>224</v>
      </c>
      <c r="B91" s="33" t="s">
        <v>225</v>
      </c>
      <c r="C91" s="34">
        <v>2038.1</v>
      </c>
      <c r="D91" s="35">
        <v>0</v>
      </c>
      <c r="E91" s="36">
        <v>0</v>
      </c>
    </row>
    <row r="92" spans="1:5" s="37" customFormat="1" ht="27" customHeight="1" x14ac:dyDescent="0.25">
      <c r="A92" s="32" t="s">
        <v>203</v>
      </c>
      <c r="B92" s="33" t="s">
        <v>202</v>
      </c>
      <c r="C92" s="34">
        <v>836559.08200000005</v>
      </c>
      <c r="D92" s="35">
        <v>0</v>
      </c>
      <c r="E92" s="36">
        <v>0</v>
      </c>
    </row>
    <row r="93" spans="1:5" s="37" customFormat="1" ht="27" customHeight="1" x14ac:dyDescent="0.25">
      <c r="A93" s="32" t="s">
        <v>204</v>
      </c>
      <c r="B93" s="33" t="s">
        <v>206</v>
      </c>
      <c r="C93" s="34">
        <v>108427.74</v>
      </c>
      <c r="D93" s="35">
        <v>139382.82999999999</v>
      </c>
      <c r="E93" s="36">
        <v>0</v>
      </c>
    </row>
    <row r="94" spans="1:5" s="37" customFormat="1" ht="36.75" customHeight="1" x14ac:dyDescent="0.25">
      <c r="A94" s="32" t="s">
        <v>236</v>
      </c>
      <c r="B94" s="33" t="s">
        <v>237</v>
      </c>
      <c r="C94" s="34">
        <v>7188</v>
      </c>
      <c r="D94" s="35">
        <v>37812</v>
      </c>
      <c r="E94" s="36">
        <v>0</v>
      </c>
    </row>
    <row r="95" spans="1:5" ht="21" customHeight="1" x14ac:dyDescent="0.25">
      <c r="A95" s="24" t="s">
        <v>153</v>
      </c>
      <c r="B95" s="6" t="s">
        <v>154</v>
      </c>
      <c r="C95" s="16">
        <f>SUM(C96:C123)</f>
        <v>558272.64899999998</v>
      </c>
      <c r="D95" s="16">
        <f t="shared" ref="D95:E95" si="35">SUM(D96:D123)</f>
        <v>283888.23</v>
      </c>
      <c r="E95" s="28">
        <f t="shared" si="35"/>
        <v>483193.84399999998</v>
      </c>
    </row>
    <row r="96" spans="1:5" s="37" customFormat="1" ht="35.25" customHeight="1" x14ac:dyDescent="0.25">
      <c r="A96" s="32" t="s">
        <v>195</v>
      </c>
      <c r="B96" s="33" t="s">
        <v>183</v>
      </c>
      <c r="C96" s="34">
        <v>0</v>
      </c>
      <c r="D96" s="35">
        <v>96901.79</v>
      </c>
      <c r="E96" s="36">
        <v>75675.8</v>
      </c>
    </row>
    <row r="97" spans="1:5" s="37" customFormat="1" ht="41.25" customHeight="1" x14ac:dyDescent="0.25">
      <c r="A97" s="32" t="s">
        <v>195</v>
      </c>
      <c r="B97" s="33" t="s">
        <v>163</v>
      </c>
      <c r="C97" s="34">
        <v>10440</v>
      </c>
      <c r="D97" s="35">
        <v>0</v>
      </c>
      <c r="E97" s="36">
        <v>0</v>
      </c>
    </row>
    <row r="98" spans="1:5" s="37" customFormat="1" ht="36.75" customHeight="1" x14ac:dyDescent="0.25">
      <c r="A98" s="32" t="s">
        <v>195</v>
      </c>
      <c r="B98" s="33" t="s">
        <v>182</v>
      </c>
      <c r="C98" s="34">
        <v>1104.26</v>
      </c>
      <c r="D98" s="35">
        <v>1570</v>
      </c>
      <c r="E98" s="36">
        <v>0</v>
      </c>
    </row>
    <row r="99" spans="1:5" s="37" customFormat="1" ht="35.25" customHeight="1" x14ac:dyDescent="0.25">
      <c r="A99" s="32" t="s">
        <v>195</v>
      </c>
      <c r="B99" s="33" t="s">
        <v>184</v>
      </c>
      <c r="C99" s="34">
        <v>0</v>
      </c>
      <c r="D99" s="35">
        <v>7314</v>
      </c>
      <c r="E99" s="36">
        <v>0</v>
      </c>
    </row>
    <row r="100" spans="1:5" s="37" customFormat="1" ht="27" customHeight="1" x14ac:dyDescent="0.25">
      <c r="A100" s="32" t="s">
        <v>195</v>
      </c>
      <c r="B100" s="33" t="s">
        <v>164</v>
      </c>
      <c r="C100" s="34">
        <v>218</v>
      </c>
      <c r="D100" s="35">
        <v>218</v>
      </c>
      <c r="E100" s="36">
        <v>218</v>
      </c>
    </row>
    <row r="101" spans="1:5" s="37" customFormat="1" ht="26.25" customHeight="1" x14ac:dyDescent="0.25">
      <c r="A101" s="32" t="s">
        <v>195</v>
      </c>
      <c r="B101" s="33" t="s">
        <v>165</v>
      </c>
      <c r="C101" s="34">
        <v>0</v>
      </c>
      <c r="D101" s="35">
        <v>7393.5</v>
      </c>
      <c r="E101" s="36">
        <v>0</v>
      </c>
    </row>
    <row r="102" spans="1:5" s="37" customFormat="1" ht="50.25" customHeight="1" x14ac:dyDescent="0.25">
      <c r="A102" s="32" t="s">
        <v>195</v>
      </c>
      <c r="B102" s="33" t="s">
        <v>166</v>
      </c>
      <c r="C102" s="34">
        <v>26862</v>
      </c>
      <c r="D102" s="35">
        <v>0</v>
      </c>
      <c r="E102" s="36">
        <v>0</v>
      </c>
    </row>
    <row r="103" spans="1:5" s="37" customFormat="1" ht="48.75" customHeight="1" x14ac:dyDescent="0.25">
      <c r="A103" s="32" t="s">
        <v>195</v>
      </c>
      <c r="B103" s="33" t="s">
        <v>167</v>
      </c>
      <c r="C103" s="34">
        <v>49814</v>
      </c>
      <c r="D103" s="35">
        <v>0</v>
      </c>
      <c r="E103" s="36">
        <v>0</v>
      </c>
    </row>
    <row r="104" spans="1:5" s="37" customFormat="1" ht="25.5" customHeight="1" x14ac:dyDescent="0.25">
      <c r="A104" s="32" t="s">
        <v>195</v>
      </c>
      <c r="B104" s="33" t="s">
        <v>168</v>
      </c>
      <c r="C104" s="34">
        <v>0</v>
      </c>
      <c r="D104" s="35">
        <v>104358</v>
      </c>
      <c r="E104" s="36">
        <v>106471</v>
      </c>
    </row>
    <row r="105" spans="1:5" s="37" customFormat="1" ht="45" customHeight="1" x14ac:dyDescent="0.25">
      <c r="A105" s="32" t="s">
        <v>195</v>
      </c>
      <c r="B105" s="33" t="s">
        <v>241</v>
      </c>
      <c r="C105" s="34">
        <v>16897</v>
      </c>
      <c r="D105" s="35">
        <v>0</v>
      </c>
      <c r="E105" s="36">
        <v>0</v>
      </c>
    </row>
    <row r="106" spans="1:5" s="37" customFormat="1" ht="24" customHeight="1" x14ac:dyDescent="0.25">
      <c r="A106" s="32" t="s">
        <v>195</v>
      </c>
      <c r="B106" s="33" t="s">
        <v>169</v>
      </c>
      <c r="C106" s="34">
        <v>2347</v>
      </c>
      <c r="D106" s="35">
        <v>0</v>
      </c>
      <c r="E106" s="36">
        <v>0</v>
      </c>
    </row>
    <row r="107" spans="1:5" s="37" customFormat="1" ht="61.5" customHeight="1" x14ac:dyDescent="0.25">
      <c r="A107" s="32" t="s">
        <v>195</v>
      </c>
      <c r="B107" s="33" t="s">
        <v>185</v>
      </c>
      <c r="C107" s="34">
        <v>1538</v>
      </c>
      <c r="D107" s="35">
        <v>0</v>
      </c>
      <c r="E107" s="36">
        <v>0</v>
      </c>
    </row>
    <row r="108" spans="1:5" s="37" customFormat="1" ht="77.25" customHeight="1" x14ac:dyDescent="0.25">
      <c r="A108" s="32" t="s">
        <v>195</v>
      </c>
      <c r="B108" s="38" t="s">
        <v>242</v>
      </c>
      <c r="C108" s="34">
        <v>1221</v>
      </c>
      <c r="D108" s="39">
        <v>0</v>
      </c>
      <c r="E108" s="36">
        <v>0</v>
      </c>
    </row>
    <row r="109" spans="1:5" s="37" customFormat="1" ht="17.25" customHeight="1" x14ac:dyDescent="0.25">
      <c r="A109" s="32" t="s">
        <v>195</v>
      </c>
      <c r="B109" s="38" t="s">
        <v>170</v>
      </c>
      <c r="C109" s="34">
        <v>9548.84</v>
      </c>
      <c r="D109" s="39">
        <v>1087.56</v>
      </c>
      <c r="E109" s="36">
        <v>0</v>
      </c>
    </row>
    <row r="110" spans="1:5" s="37" customFormat="1" ht="27.75" customHeight="1" x14ac:dyDescent="0.25">
      <c r="A110" s="32" t="s">
        <v>195</v>
      </c>
      <c r="B110" s="38" t="s">
        <v>171</v>
      </c>
      <c r="C110" s="34">
        <v>0</v>
      </c>
      <c r="D110" s="39">
        <v>20991.64</v>
      </c>
      <c r="E110" s="36">
        <v>0</v>
      </c>
    </row>
    <row r="111" spans="1:5" s="37" customFormat="1" ht="28.5" customHeight="1" x14ac:dyDescent="0.25">
      <c r="A111" s="32" t="s">
        <v>195</v>
      </c>
      <c r="B111" s="38" t="s">
        <v>186</v>
      </c>
      <c r="C111" s="34">
        <v>0</v>
      </c>
      <c r="D111" s="39">
        <v>14339.74</v>
      </c>
      <c r="E111" s="36">
        <v>240946</v>
      </c>
    </row>
    <row r="112" spans="1:5" s="37" customFormat="1" ht="36" customHeight="1" x14ac:dyDescent="0.25">
      <c r="A112" s="32" t="s">
        <v>195</v>
      </c>
      <c r="B112" s="38" t="s">
        <v>193</v>
      </c>
      <c r="C112" s="34">
        <v>320911.27</v>
      </c>
      <c r="D112" s="39">
        <v>0</v>
      </c>
      <c r="E112" s="36">
        <v>0</v>
      </c>
    </row>
    <row r="113" spans="1:5" s="37" customFormat="1" ht="56.25" customHeight="1" x14ac:dyDescent="0.25">
      <c r="A113" s="32" t="s">
        <v>195</v>
      </c>
      <c r="B113" s="38" t="s">
        <v>187</v>
      </c>
      <c r="C113" s="34">
        <v>1373</v>
      </c>
      <c r="D113" s="39">
        <v>1373</v>
      </c>
      <c r="E113" s="36">
        <v>1373</v>
      </c>
    </row>
    <row r="114" spans="1:5" s="37" customFormat="1" ht="39.75" customHeight="1" x14ac:dyDescent="0.25">
      <c r="A114" s="32" t="s">
        <v>195</v>
      </c>
      <c r="B114" s="38" t="s">
        <v>172</v>
      </c>
      <c r="C114" s="34">
        <v>627</v>
      </c>
      <c r="D114" s="39">
        <v>652</v>
      </c>
      <c r="E114" s="36">
        <v>678</v>
      </c>
    </row>
    <row r="115" spans="1:5" s="37" customFormat="1" ht="26.25" customHeight="1" x14ac:dyDescent="0.25">
      <c r="A115" s="32" t="s">
        <v>195</v>
      </c>
      <c r="B115" s="38" t="s">
        <v>173</v>
      </c>
      <c r="C115" s="34">
        <v>6942</v>
      </c>
      <c r="D115" s="39">
        <v>6942</v>
      </c>
      <c r="E115" s="36">
        <v>6942</v>
      </c>
    </row>
    <row r="116" spans="1:5" s="37" customFormat="1" ht="51" customHeight="1" x14ac:dyDescent="0.25">
      <c r="A116" s="32" t="s">
        <v>195</v>
      </c>
      <c r="B116" s="38" t="s">
        <v>188</v>
      </c>
      <c r="C116" s="34">
        <v>813</v>
      </c>
      <c r="D116" s="39">
        <v>843</v>
      </c>
      <c r="E116" s="36">
        <v>2625</v>
      </c>
    </row>
    <row r="117" spans="1:5" s="37" customFormat="1" ht="48.75" customHeight="1" x14ac:dyDescent="0.25">
      <c r="A117" s="32" t="s">
        <v>195</v>
      </c>
      <c r="B117" s="38" t="s">
        <v>174</v>
      </c>
      <c r="C117" s="34">
        <v>407</v>
      </c>
      <c r="D117" s="39">
        <v>408</v>
      </c>
      <c r="E117" s="36">
        <v>415</v>
      </c>
    </row>
    <row r="118" spans="1:5" s="37" customFormat="1" ht="30.75" customHeight="1" x14ac:dyDescent="0.25">
      <c r="A118" s="32" t="s">
        <v>195</v>
      </c>
      <c r="B118" s="33" t="s">
        <v>175</v>
      </c>
      <c r="C118" s="34">
        <v>2512</v>
      </c>
      <c r="D118" s="35">
        <v>4313</v>
      </c>
      <c r="E118" s="36">
        <v>8306</v>
      </c>
    </row>
    <row r="119" spans="1:5" s="37" customFormat="1" ht="36.75" customHeight="1" x14ac:dyDescent="0.25">
      <c r="A119" s="32" t="s">
        <v>195</v>
      </c>
      <c r="B119" s="33" t="s">
        <v>176</v>
      </c>
      <c r="C119" s="34">
        <v>0</v>
      </c>
      <c r="D119" s="35">
        <v>15183</v>
      </c>
      <c r="E119" s="36">
        <v>36408</v>
      </c>
    </row>
    <row r="120" spans="1:5" s="37" customFormat="1" ht="28.5" customHeight="1" x14ac:dyDescent="0.25">
      <c r="A120" s="32" t="s">
        <v>195</v>
      </c>
      <c r="B120" s="33" t="s">
        <v>220</v>
      </c>
      <c r="C120" s="34">
        <v>5542.9290000000001</v>
      </c>
      <c r="D120" s="35">
        <v>0</v>
      </c>
      <c r="E120" s="36">
        <v>3136.0439999999999</v>
      </c>
    </row>
    <row r="121" spans="1:5" s="37" customFormat="1" ht="28.5" customHeight="1" x14ac:dyDescent="0.25">
      <c r="A121" s="32" t="s">
        <v>195</v>
      </c>
      <c r="B121" s="33" t="s">
        <v>238</v>
      </c>
      <c r="C121" s="34">
        <v>61775.35</v>
      </c>
      <c r="D121" s="39">
        <v>0</v>
      </c>
      <c r="E121" s="36">
        <v>0</v>
      </c>
    </row>
    <row r="122" spans="1:5" s="37" customFormat="1" ht="28.5" customHeight="1" x14ac:dyDescent="0.25">
      <c r="A122" s="32" t="s">
        <v>195</v>
      </c>
      <c r="B122" s="33" t="s">
        <v>243</v>
      </c>
      <c r="C122" s="34">
        <v>13000</v>
      </c>
      <c r="D122" s="39">
        <v>0</v>
      </c>
      <c r="E122" s="36">
        <v>0</v>
      </c>
    </row>
    <row r="123" spans="1:5" s="37" customFormat="1" ht="41.25" customHeight="1" x14ac:dyDescent="0.25">
      <c r="A123" s="32" t="s">
        <v>195</v>
      </c>
      <c r="B123" s="33" t="s">
        <v>244</v>
      </c>
      <c r="C123" s="34">
        <v>24379</v>
      </c>
      <c r="D123" s="39">
        <v>0</v>
      </c>
      <c r="E123" s="36">
        <v>0</v>
      </c>
    </row>
    <row r="124" spans="1:5" ht="23.25" customHeight="1" x14ac:dyDescent="0.25">
      <c r="A124" s="24" t="s">
        <v>155</v>
      </c>
      <c r="B124" s="6" t="s">
        <v>156</v>
      </c>
      <c r="C124" s="16">
        <f>SUM(C125:C138)+C139</f>
        <v>2092045</v>
      </c>
      <c r="D124" s="16">
        <f>SUM(D125:D138)+D139</f>
        <v>2134429</v>
      </c>
      <c r="E124" s="28">
        <f>SUM(E125:E138)+E139</f>
        <v>2136519</v>
      </c>
    </row>
    <row r="125" spans="1:5" ht="25.5" customHeight="1" x14ac:dyDescent="0.25">
      <c r="A125" s="26" t="s">
        <v>207</v>
      </c>
      <c r="B125" s="4" t="s">
        <v>208</v>
      </c>
      <c r="C125" s="12">
        <v>65292</v>
      </c>
      <c r="D125" s="11">
        <v>69662</v>
      </c>
      <c r="E125" s="27">
        <v>72320</v>
      </c>
    </row>
    <row r="126" spans="1:5" ht="45.75" customHeight="1" x14ac:dyDescent="0.25">
      <c r="A126" s="26" t="s">
        <v>209</v>
      </c>
      <c r="B126" s="4" t="s">
        <v>229</v>
      </c>
      <c r="C126" s="12">
        <v>969</v>
      </c>
      <c r="D126" s="11">
        <v>970</v>
      </c>
      <c r="E126" s="27">
        <v>976</v>
      </c>
    </row>
    <row r="127" spans="1:5" ht="36" x14ac:dyDescent="0.25">
      <c r="A127" s="26" t="s">
        <v>209</v>
      </c>
      <c r="B127" s="4" t="s">
        <v>230</v>
      </c>
      <c r="C127" s="12">
        <v>6491</v>
      </c>
      <c r="D127" s="11">
        <v>6491</v>
      </c>
      <c r="E127" s="27">
        <v>6491</v>
      </c>
    </row>
    <row r="128" spans="1:5" ht="29.25" customHeight="1" x14ac:dyDescent="0.25">
      <c r="A128" s="26" t="s">
        <v>209</v>
      </c>
      <c r="B128" s="4" t="s">
        <v>247</v>
      </c>
      <c r="C128" s="12">
        <v>1518</v>
      </c>
      <c r="D128" s="11">
        <v>1518</v>
      </c>
      <c r="E128" s="27">
        <v>1518</v>
      </c>
    </row>
    <row r="129" spans="1:5" ht="23.25" customHeight="1" x14ac:dyDescent="0.25">
      <c r="A129" s="26" t="s">
        <v>209</v>
      </c>
      <c r="B129" s="4" t="s">
        <v>231</v>
      </c>
      <c r="C129" s="12">
        <v>632</v>
      </c>
      <c r="D129" s="11">
        <v>632</v>
      </c>
      <c r="E129" s="27">
        <v>632</v>
      </c>
    </row>
    <row r="130" spans="1:5" ht="36" x14ac:dyDescent="0.25">
      <c r="A130" s="26" t="s">
        <v>209</v>
      </c>
      <c r="B130" s="4" t="s">
        <v>232</v>
      </c>
      <c r="C130" s="12">
        <v>85</v>
      </c>
      <c r="D130" s="11">
        <v>85</v>
      </c>
      <c r="E130" s="27">
        <v>85</v>
      </c>
    </row>
    <row r="131" spans="1:5" ht="60" x14ac:dyDescent="0.25">
      <c r="A131" s="26" t="s">
        <v>209</v>
      </c>
      <c r="B131" s="4" t="s">
        <v>233</v>
      </c>
      <c r="C131" s="12">
        <v>39029</v>
      </c>
      <c r="D131" s="11">
        <v>0</v>
      </c>
      <c r="E131" s="27">
        <v>0</v>
      </c>
    </row>
    <row r="132" spans="1:5" ht="96" x14ac:dyDescent="0.25">
      <c r="A132" s="26" t="s">
        <v>209</v>
      </c>
      <c r="B132" s="4" t="s">
        <v>248</v>
      </c>
      <c r="C132" s="12">
        <v>19903</v>
      </c>
      <c r="D132" s="11">
        <v>49001</v>
      </c>
      <c r="E132" s="27">
        <v>49001</v>
      </c>
    </row>
    <row r="133" spans="1:5" ht="43.5" customHeight="1" x14ac:dyDescent="0.25">
      <c r="A133" s="26" t="s">
        <v>210</v>
      </c>
      <c r="B133" s="4" t="s">
        <v>214</v>
      </c>
      <c r="C133" s="12">
        <v>46820</v>
      </c>
      <c r="D133" s="11">
        <v>55767</v>
      </c>
      <c r="E133" s="27">
        <v>55767</v>
      </c>
    </row>
    <row r="134" spans="1:5" ht="39.75" customHeight="1" x14ac:dyDescent="0.25">
      <c r="A134" s="26" t="s">
        <v>211</v>
      </c>
      <c r="B134" s="4" t="s">
        <v>215</v>
      </c>
      <c r="C134" s="12">
        <v>11468</v>
      </c>
      <c r="D134" s="11">
        <v>13761</v>
      </c>
      <c r="E134" s="27">
        <v>11468</v>
      </c>
    </row>
    <row r="135" spans="1:5" ht="23.25" customHeight="1" x14ac:dyDescent="0.25">
      <c r="A135" s="26" t="s">
        <v>212</v>
      </c>
      <c r="B135" s="4" t="s">
        <v>216</v>
      </c>
      <c r="C135" s="12">
        <v>9923</v>
      </c>
      <c r="D135" s="11">
        <v>10056</v>
      </c>
      <c r="E135" s="27">
        <v>10547</v>
      </c>
    </row>
    <row r="136" spans="1:5" ht="34.5" customHeight="1" x14ac:dyDescent="0.25">
      <c r="A136" s="26" t="s">
        <v>213</v>
      </c>
      <c r="B136" s="4" t="s">
        <v>217</v>
      </c>
      <c r="C136" s="12">
        <v>3</v>
      </c>
      <c r="D136" s="11">
        <v>4</v>
      </c>
      <c r="E136" s="27">
        <v>1232</v>
      </c>
    </row>
    <row r="137" spans="1:5" ht="34.5" customHeight="1" x14ac:dyDescent="0.25">
      <c r="A137" s="26" t="s">
        <v>250</v>
      </c>
      <c r="B137" s="4" t="s">
        <v>249</v>
      </c>
      <c r="C137" s="12">
        <v>17056</v>
      </c>
      <c r="D137" s="11">
        <v>51169</v>
      </c>
      <c r="E137" s="27">
        <v>51169</v>
      </c>
    </row>
    <row r="138" spans="1:5" ht="28.5" customHeight="1" x14ac:dyDescent="0.25">
      <c r="A138" s="26" t="s">
        <v>222</v>
      </c>
      <c r="B138" s="4" t="s">
        <v>221</v>
      </c>
      <c r="C138" s="12">
        <v>1720</v>
      </c>
      <c r="D138" s="11">
        <v>0</v>
      </c>
      <c r="E138" s="27">
        <v>0</v>
      </c>
    </row>
    <row r="139" spans="1:5" ht="22.5" customHeight="1" x14ac:dyDescent="0.25">
      <c r="A139" s="24" t="s">
        <v>157</v>
      </c>
      <c r="B139" s="6" t="s">
        <v>158</v>
      </c>
      <c r="C139" s="16">
        <f>SUM(C140:C147)</f>
        <v>1871136</v>
      </c>
      <c r="D139" s="16">
        <f t="shared" ref="D139:E139" si="36">SUM(D140:D147)</f>
        <v>1875313</v>
      </c>
      <c r="E139" s="28">
        <f t="shared" si="36"/>
        <v>1875313</v>
      </c>
    </row>
    <row r="140" spans="1:5" ht="99" customHeight="1" x14ac:dyDescent="0.25">
      <c r="A140" s="26" t="s">
        <v>196</v>
      </c>
      <c r="B140" s="4" t="s">
        <v>194</v>
      </c>
      <c r="C140" s="12">
        <v>238</v>
      </c>
      <c r="D140" s="11">
        <v>238</v>
      </c>
      <c r="E140" s="27">
        <v>238</v>
      </c>
    </row>
    <row r="141" spans="1:5" ht="86.25" customHeight="1" x14ac:dyDescent="0.25">
      <c r="A141" s="26" t="s">
        <v>196</v>
      </c>
      <c r="B141" s="4" t="s">
        <v>189</v>
      </c>
      <c r="C141" s="12">
        <v>474</v>
      </c>
      <c r="D141" s="11">
        <v>474</v>
      </c>
      <c r="E141" s="27">
        <v>474</v>
      </c>
    </row>
    <row r="142" spans="1:5" ht="56.25" customHeight="1" x14ac:dyDescent="0.25">
      <c r="A142" s="26" t="s">
        <v>196</v>
      </c>
      <c r="B142" s="4" t="s">
        <v>190</v>
      </c>
      <c r="C142" s="12">
        <v>1959</v>
      </c>
      <c r="D142" s="11">
        <v>1959</v>
      </c>
      <c r="E142" s="27">
        <v>1959</v>
      </c>
    </row>
    <row r="143" spans="1:5" ht="24.75" customHeight="1" x14ac:dyDescent="0.25">
      <c r="A143" s="26" t="s">
        <v>196</v>
      </c>
      <c r="B143" s="4" t="s">
        <v>177</v>
      </c>
      <c r="C143" s="12">
        <v>4077</v>
      </c>
      <c r="D143" s="11">
        <v>0</v>
      </c>
      <c r="E143" s="27">
        <v>0</v>
      </c>
    </row>
    <row r="144" spans="1:5" ht="89.25" customHeight="1" x14ac:dyDescent="0.25">
      <c r="A144" s="26" t="s">
        <v>196</v>
      </c>
      <c r="B144" s="4" t="s">
        <v>178</v>
      </c>
      <c r="C144" s="12">
        <v>11033</v>
      </c>
      <c r="D144" s="11">
        <v>10456</v>
      </c>
      <c r="E144" s="27">
        <v>10456</v>
      </c>
    </row>
    <row r="145" spans="1:5" ht="102.75" customHeight="1" x14ac:dyDescent="0.25">
      <c r="A145" s="26" t="s">
        <v>196</v>
      </c>
      <c r="B145" s="4" t="s">
        <v>179</v>
      </c>
      <c r="C145" s="12">
        <v>1166021</v>
      </c>
      <c r="D145" s="11">
        <v>1168610</v>
      </c>
      <c r="E145" s="27">
        <v>1168610</v>
      </c>
    </row>
    <row r="146" spans="1:5" ht="63" customHeight="1" x14ac:dyDescent="0.25">
      <c r="A146" s="26" t="s">
        <v>196</v>
      </c>
      <c r="B146" s="4" t="s">
        <v>180</v>
      </c>
      <c r="C146" s="12">
        <v>1854</v>
      </c>
      <c r="D146" s="11">
        <v>1854</v>
      </c>
      <c r="E146" s="27">
        <v>1854</v>
      </c>
    </row>
    <row r="147" spans="1:5" ht="74.25" customHeight="1" x14ac:dyDescent="0.25">
      <c r="A147" s="26" t="s">
        <v>196</v>
      </c>
      <c r="B147" s="4" t="s">
        <v>181</v>
      </c>
      <c r="C147" s="12">
        <v>685480</v>
      </c>
      <c r="D147" s="11">
        <v>691722</v>
      </c>
      <c r="E147" s="27">
        <v>691722</v>
      </c>
    </row>
    <row r="148" spans="1:5" ht="24.75" customHeight="1" x14ac:dyDescent="0.25">
      <c r="A148" s="24" t="s">
        <v>159</v>
      </c>
      <c r="B148" s="6" t="s">
        <v>160</v>
      </c>
      <c r="C148" s="16">
        <f>SUM(C149:C151)</f>
        <v>81036.7</v>
      </c>
      <c r="D148" s="16">
        <f t="shared" ref="D148:E148" si="37">SUM(D149:D151)</f>
        <v>0</v>
      </c>
      <c r="E148" s="28">
        <f t="shared" si="37"/>
        <v>1000</v>
      </c>
    </row>
    <row r="149" spans="1:5" ht="36" x14ac:dyDescent="0.25">
      <c r="A149" s="26" t="s">
        <v>219</v>
      </c>
      <c r="B149" s="4" t="s">
        <v>251</v>
      </c>
      <c r="C149" s="12">
        <v>0</v>
      </c>
      <c r="D149" s="11">
        <v>0</v>
      </c>
      <c r="E149" s="27">
        <v>1000</v>
      </c>
    </row>
    <row r="150" spans="1:5" ht="48" x14ac:dyDescent="0.25">
      <c r="A150" s="26" t="s">
        <v>219</v>
      </c>
      <c r="B150" s="4" t="s">
        <v>252</v>
      </c>
      <c r="C150" s="12">
        <v>80000</v>
      </c>
      <c r="D150" s="11">
        <v>0</v>
      </c>
      <c r="E150" s="27">
        <v>0</v>
      </c>
    </row>
    <row r="151" spans="1:5" ht="48.75" thickBot="1" x14ac:dyDescent="0.3">
      <c r="A151" s="26" t="s">
        <v>219</v>
      </c>
      <c r="B151" s="43" t="s">
        <v>253</v>
      </c>
      <c r="C151" s="12">
        <v>1036.7</v>
      </c>
      <c r="D151" s="11">
        <v>0</v>
      </c>
      <c r="E151" s="27">
        <v>0</v>
      </c>
    </row>
    <row r="152" spans="1:5" ht="15" customHeight="1" thickBot="1" x14ac:dyDescent="0.3">
      <c r="A152" s="50" t="s">
        <v>161</v>
      </c>
      <c r="B152" s="51"/>
      <c r="C152" s="30">
        <f>C7+C78</f>
        <v>6544769.7990000006</v>
      </c>
      <c r="D152" s="30">
        <f t="shared" ref="D152:E152" si="38">D7+D78</f>
        <v>5516082.3599999994</v>
      </c>
      <c r="E152" s="31">
        <f t="shared" si="38"/>
        <v>5772006.7299999995</v>
      </c>
    </row>
    <row r="153" spans="1:5" x14ac:dyDescent="0.25">
      <c r="A153" s="1"/>
      <c r="B153" s="1"/>
      <c r="C153" s="5"/>
      <c r="D153" s="5"/>
      <c r="E153" s="5"/>
    </row>
    <row r="154" spans="1:5" x14ac:dyDescent="0.25">
      <c r="A154" s="3"/>
    </row>
    <row r="155" spans="1:5" ht="15" customHeight="1" x14ac:dyDescent="0.25">
      <c r="A155" s="49"/>
      <c r="B155" s="49"/>
      <c r="C155" s="44"/>
    </row>
  </sheetData>
  <mergeCells count="9">
    <mergeCell ref="D4:E4"/>
    <mergeCell ref="A2:E2"/>
    <mergeCell ref="A3:E3"/>
    <mergeCell ref="D1:E1"/>
    <mergeCell ref="A155:B155"/>
    <mergeCell ref="A152:B152"/>
    <mergeCell ref="A4:A5"/>
    <mergeCell ref="B4:B5"/>
    <mergeCell ref="C4:C5"/>
  </mergeCells>
  <pageMargins left="1.1811023622047245" right="0.39370078740157483" top="0.78740157480314965" bottom="0.39370078740157483" header="0.59055118110236227" footer="0.23622047244094491"/>
  <pageSetup paperSize="9" scale="96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2020-06-04T14:56:27Z</cp:lastPrinted>
  <dcterms:created xsi:type="dcterms:W3CDTF">2019-11-01T08:25:04Z</dcterms:created>
  <dcterms:modified xsi:type="dcterms:W3CDTF">2020-06-29T07:17:36Z</dcterms:modified>
</cp:coreProperties>
</file>