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50" yWindow="570" windowWidth="23250" windowHeight="11955"/>
  </bookViews>
  <sheets>
    <sheet name="Приложение 1" sheetId="1" r:id="rId1"/>
  </sheets>
  <definedNames>
    <definedName name="_xlnm.Print_Titles" localSheetId="0">'Приложение 1'!$4:$6</definedName>
  </definedNames>
  <calcPr calcId="125725"/>
</workbook>
</file>

<file path=xl/calcChain.xml><?xml version="1.0" encoding="utf-8"?>
<calcChain xmlns="http://schemas.openxmlformats.org/spreadsheetml/2006/main">
  <c r="E14" i="1"/>
  <c r="D14"/>
  <c r="C14"/>
  <c r="E84"/>
  <c r="D84"/>
  <c r="C84"/>
  <c r="E132"/>
  <c r="D132"/>
  <c r="C132"/>
  <c r="D79" l="1"/>
  <c r="E79"/>
  <c r="C79"/>
  <c r="D77"/>
  <c r="E77"/>
  <c r="C77"/>
  <c r="D71"/>
  <c r="E71"/>
  <c r="C71"/>
  <c r="E25"/>
  <c r="D25"/>
  <c r="C25"/>
  <c r="E98"/>
  <c r="D98"/>
  <c r="C98"/>
  <c r="D129" l="1"/>
  <c r="C129"/>
  <c r="E82"/>
  <c r="E81" s="1"/>
  <c r="D82"/>
  <c r="D81" s="1"/>
  <c r="C82"/>
  <c r="C81" s="1"/>
  <c r="E129" l="1"/>
  <c r="E121" l="1"/>
  <c r="D121"/>
  <c r="C121"/>
  <c r="E86" l="1"/>
  <c r="D86"/>
  <c r="C86"/>
  <c r="E40" l="1"/>
  <c r="D40"/>
  <c r="C40"/>
  <c r="E9" l="1"/>
  <c r="D9"/>
  <c r="E8" l="1"/>
  <c r="D8"/>
  <c r="C9"/>
  <c r="E29"/>
  <c r="D29"/>
  <c r="C29"/>
  <c r="E74" l="1"/>
  <c r="E73" s="1"/>
  <c r="D74"/>
  <c r="D73" s="1"/>
  <c r="C74"/>
  <c r="C73" s="1"/>
  <c r="E50" l="1"/>
  <c r="D50"/>
  <c r="C50"/>
  <c r="E110" l="1"/>
  <c r="D110"/>
  <c r="C110"/>
  <c r="E69"/>
  <c r="D69"/>
  <c r="C69"/>
  <c r="E67"/>
  <c r="D67"/>
  <c r="C67"/>
  <c r="E65"/>
  <c r="D65"/>
  <c r="C65"/>
  <c r="E61"/>
  <c r="D61"/>
  <c r="C61"/>
  <c r="E59"/>
  <c r="D59"/>
  <c r="C59"/>
  <c r="E54"/>
  <c r="E53" s="1"/>
  <c r="D54"/>
  <c r="D53" s="1"/>
  <c r="C54"/>
  <c r="C53" s="1"/>
  <c r="E48"/>
  <c r="D48"/>
  <c r="C48"/>
  <c r="E43"/>
  <c r="D43"/>
  <c r="C43"/>
  <c r="D38"/>
  <c r="E38"/>
  <c r="C38"/>
  <c r="E34"/>
  <c r="D34"/>
  <c r="C34"/>
  <c r="E32"/>
  <c r="D32"/>
  <c r="C32"/>
  <c r="D27"/>
  <c r="E27"/>
  <c r="C27"/>
  <c r="D22"/>
  <c r="E22"/>
  <c r="C22"/>
  <c r="E16"/>
  <c r="E15" s="1"/>
  <c r="D16"/>
  <c r="D15" s="1"/>
  <c r="C16"/>
  <c r="C15" s="1"/>
  <c r="E64" l="1"/>
  <c r="E85"/>
  <c r="D85"/>
  <c r="C85"/>
  <c r="D64"/>
  <c r="C64"/>
  <c r="E21"/>
  <c r="C21"/>
  <c r="D21"/>
  <c r="C58"/>
  <c r="E42"/>
  <c r="D42"/>
  <c r="C42"/>
  <c r="D58"/>
  <c r="E58"/>
  <c r="E31"/>
  <c r="D31"/>
  <c r="C31"/>
  <c r="C8"/>
  <c r="C37"/>
  <c r="E37"/>
  <c r="D37"/>
  <c r="E7" l="1"/>
  <c r="E138" s="1"/>
  <c r="D7"/>
  <c r="D138" s="1"/>
  <c r="C7"/>
  <c r="C138" l="1"/>
</calcChain>
</file>

<file path=xl/sharedStrings.xml><?xml version="1.0" encoding="utf-8"?>
<sst xmlns="http://schemas.openxmlformats.org/spreadsheetml/2006/main" count="274" uniqueCount="268">
  <si>
    <t>(тыс. руб.)</t>
  </si>
  <si>
    <t>Код дохода</t>
  </si>
  <si>
    <t>Наименование кода дохода</t>
  </si>
  <si>
    <t>Сумма</t>
  </si>
  <si>
    <t>1 00 00 000 00 0000 000</t>
  </si>
  <si>
    <t>НАЛОГОВЫЕ И НЕНАЛОГОВЫЕ ДОХОДЫ</t>
  </si>
  <si>
    <t>1 01 00 000 00 0000 000</t>
  </si>
  <si>
    <t>НАЛОГИ НА ПРИБЫЛЬ, ДОХОДЫ</t>
  </si>
  <si>
    <t>1 01 02 000 01 0000 110</t>
  </si>
  <si>
    <t>Налог на доходы физических лиц</t>
  </si>
  <si>
    <t>1 01 02 010 01 0000 110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</si>
  <si>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</si>
  <si>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1 01 02 020 01 0000 110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</si>
  <si>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</si>
  <si>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1 01 02 030 01 0000 110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</si>
  <si>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</si>
  <si>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1 01 02 040 01 0000 110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</si>
  <si>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t>
  </si>
  <si>
    <t>1 03 00 000 00 0000 000</t>
  </si>
  <si>
    <t>НАЛОГИ НА ТОВАРЫ (РАБОТЫ, УСЛУГИ), РЕАЛИЗУЕМЫЕ НА ТЕРРИТОРИИ РОССИЙСКОЙ ФЕДЕРАЦИИ</t>
  </si>
  <si>
    <t>1 03 02 000 01 0000 110</t>
  </si>
  <si>
    <t>Акцизы по подакцизным товарам (продукции), производимым на территории Российской Федерации</t>
  </si>
  <si>
    <t>1 03 02 230 01 0000 110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</si>
  <si>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</si>
  <si>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1 03 02 240 01 0000 110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</si>
  <si>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</si>
  <si>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1 03 02 250 01 0000 110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</si>
  <si>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</si>
  <si>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1 03 02 260 01 0000 110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</si>
  <si>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</si>
  <si>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1 05 00 000 00 0000 000</t>
  </si>
  <si>
    <t>НАЛОГИ НА СОВОКУПНЫЙ ДОХОД</t>
  </si>
  <si>
    <t>1 05 01 000 00 0000 110</t>
  </si>
  <si>
    <t>Налог, взимаемый в связи с применением упрощенной системы налогообложения</t>
  </si>
  <si>
    <t>1 05 01 010 01 0000 110</t>
  </si>
  <si>
    <t>Налог, взимаемый с налогоплательщиков, выбравших в качестве объекта налогообложения доходы</t>
  </si>
  <si>
    <t>1 05 01 020 01 0000 110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</si>
  <si>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</si>
  <si>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1 05 04 000 02 0000 110</t>
  </si>
  <si>
    <t>Налог, взимаемый в связи с применением патентной системы налогообложения</t>
  </si>
  <si>
    <t>1 05 04 010 02 0000 110</t>
  </si>
  <si>
    <t>Налог, взимаемый в связи с применением патентной системы налогообложения, зачисляемый в бюджеты городских округов</t>
  </si>
  <si>
    <t>1 06 00 000 00 0000 000</t>
  </si>
  <si>
    <t>НАЛОГИ НА ИМУЩЕСТВО</t>
  </si>
  <si>
    <t>1 06 01 000 00 0000 110</t>
  </si>
  <si>
    <t>Налог на имущество физических лиц</t>
  </si>
  <si>
    <t>1 06 01 020 04 0000 110</t>
  </si>
  <si>
    <t>Налог на имущество физических лиц, взимаемый по ставкам, применяемым к объектам налогообложения, расположенным в границах городских округов</t>
  </si>
  <si>
    <t>1 06 06 000 00 0000 110</t>
  </si>
  <si>
    <t>Земельный налог</t>
  </si>
  <si>
    <t>1 06 06 030 00 0000 110</t>
  </si>
  <si>
    <t>Земельный налог с организаций</t>
  </si>
  <si>
    <t>1 06 06 040 00 0000 110</t>
  </si>
  <si>
    <t>Земельный налог с физических лиц</t>
  </si>
  <si>
    <t>1 08 00 000 00 0000 000</t>
  </si>
  <si>
    <t>ГОСУДАРСТВЕННАЯ ПОШЛИНА</t>
  </si>
  <si>
    <t>1 08 03 000 01 0000 110</t>
  </si>
  <si>
    <t>Государственная пошлина по делам, рассматриваемым в судах общей юрисдикции, мировыми судьями</t>
  </si>
  <si>
    <t>1 08 03 010 01 0000 110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</si>
  <si>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</si>
  <si>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1 08 07 000 01 0000 110</t>
  </si>
  <si>
    <t>Государственная пошлина за государственную регистрацию, а также за совершение прочих юридически значимых действий</t>
  </si>
  <si>
    <t>1 08 07 150 01 0000 110</t>
  </si>
  <si>
    <t>Государственная пошлина за выдачу разрешения на установку рекламной конструкции</t>
  </si>
  <si>
    <t>1 11 00 000 00 0000 000</t>
  </si>
  <si>
    <t>ДОХОДЫ ОТ ИСПОЛЬЗОВАНИЯ ИМУЩЕСТВА, НАХОДЯЩЕГОСЯ В ГОСУДАРСТВЕННОЙ И МУНИЦИПАЛЬНОЙ СОБСТВЕННОСТИ</t>
  </si>
  <si>
    <t>1 11 05 000 00 0000 120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</si>
  <si>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</si>
  <si>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1 11 05 010 00 0000 120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</si>
  <si>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</si>
  <si>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1 11 05 020 00 0000 120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</si>
  <si>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</si>
  <si>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1 11 05 030 00 0000 120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</si>
  <si>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</si>
  <si>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>1 11 05 070 00 0000 120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</si>
  <si>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</si>
  <si>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1 11 05 300 00 0000 120</t>
  </si>
  <si>
    <t>Плата по соглашениям об установлении сервитута в отношении земельных участков, находящихся в государственной или муниципальной собственности</t>
  </si>
  <si>
    <t>1 11 05 310 00 0000 120</t>
  </si>
  <si>
    <t>Плата по соглашениям об установлении сервитута в отношении земельных участков, государственная собственность на которые не разграничена</t>
  </si>
  <si>
    <t>1 11 09 000 00 0000 120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</si>
  <si>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</si>
  <si>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1 11 09 040 00 0000 120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</si>
  <si>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</si>
  <si>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1 12 00 000 00 0000 000</t>
  </si>
  <si>
    <t>ПЛАТЕЖИ ПРИ ПОЛЬЗОВАНИИ ПРИРОДНЫМИ РЕСУРСАМИ</t>
  </si>
  <si>
    <t>1 12 01 000 01 0000 120</t>
  </si>
  <si>
    <t>Плата за негативное воздействие на окружающую среду</t>
  </si>
  <si>
    <t>1 12 01 010 01 0000 120</t>
  </si>
  <si>
    <t>Плата за выбросы загрязняющих веществ в атмосферный воздух стационарными объектами</t>
  </si>
  <si>
    <t>1 12 01 030 01 0000 120</t>
  </si>
  <si>
    <t>Плата за сбросы загрязняющих веществ в водные объекты</t>
  </si>
  <si>
    <t>1 12 01 040 01 0000 120</t>
  </si>
  <si>
    <t>Плата за размещение отходов производства и потребления</t>
  </si>
  <si>
    <t>1 13 00 000 00 0000 000</t>
  </si>
  <si>
    <t>ДОХОДЫ ОТ ОКАЗАНИЯ ПЛАТНЫХ УСЛУГ И КОМПЕНСАЦИИ ЗАТРАТ ГОСУДАРСТВА</t>
  </si>
  <si>
    <t>1 13 01 000 00 0000 130</t>
  </si>
  <si>
    <t>Доходы от оказания платных услуг (работ)</t>
  </si>
  <si>
    <t>1 13 01 990 00 0000 130</t>
  </si>
  <si>
    <t>Прочие доходы от оказания платных услуг (работ)</t>
  </si>
  <si>
    <t>1 13 02 000 00 0000 130</t>
  </si>
  <si>
    <t>Доходы от компенсации затрат государства</t>
  </si>
  <si>
    <t>1 13 02 060 00 0000 130</t>
  </si>
  <si>
    <t>Доходы, поступающие в порядке возмещения расходов, понесенных в связи с эксплуатацией имущества</t>
  </si>
  <si>
    <t>1 13 02 990 00 0000 130</t>
  </si>
  <si>
    <t>Прочие доходы от компенсации затрат государства</t>
  </si>
  <si>
    <t>1 14 00 000 00 0000 000</t>
  </si>
  <si>
    <t>ДОХОДЫ ОТ ПРОДАЖИ МАТЕРИАЛЬНЫХ И НЕМАТЕРИАЛЬНЫХ АКТИВОВ</t>
  </si>
  <si>
    <t>1 14 01 000 00 0000 410</t>
  </si>
  <si>
    <t>Доходы от продажи квартир</t>
  </si>
  <si>
    <t>1 14 01 040 04 0000 410</t>
  </si>
  <si>
    <t>Доходы от продажи квартир, находящихся в собственности городских округов</t>
  </si>
  <si>
    <t>1 14 06 000 00 0000 430</t>
  </si>
  <si>
    <t>Доходы от продажи земельных участков, находящихся в государственной и муниципальной собственности</t>
  </si>
  <si>
    <t>1 14 06 010 00 0000 430</t>
  </si>
  <si>
    <t>Доходы от продажи земельных участков, государственная собственность на которые не разграничена</t>
  </si>
  <si>
    <t>1 14 06 300 00 0000 430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</si>
  <si>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находящихся в государственной или муниципальной собственности</t>
  </si>
  <si>
    <t>1 14 06 310 00 0000 430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</si>
  <si>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</t>
  </si>
  <si>
    <t>2 00 00 000 00 0000 000</t>
  </si>
  <si>
    <t>БЕЗВОЗМЕЗДНЫЕ ПОСТУПЛЕНИЯ</t>
  </si>
  <si>
    <t>2 02 00 000 00 0000 000</t>
  </si>
  <si>
    <t>БЕЗВОЗМЕЗДНЫЕ ПОСТУПЛЕНИЯ ОТ ДРУГИХ БЮДЖЕТОВ БЮДЖЕТНОЙ СИСТЕМЫ РОССИЙСКОЙ ФЕДЕРАЦИИ</t>
  </si>
  <si>
    <t>2 02 20 000 00 0000 150</t>
  </si>
  <si>
    <t>Субсидии бюджетам бюджетной системы Российской Федерации (межбюджетные субсидии)</t>
  </si>
  <si>
    <t>2 02 29 999 00 0000 150</t>
  </si>
  <si>
    <t>Прочие субсидии</t>
  </si>
  <si>
    <t>2 02 30 000 00 0000 150</t>
  </si>
  <si>
    <t>Субвенции бюджетам бюджетной системы Российской Федерации</t>
  </si>
  <si>
    <t>2 02 39 999 00 0000 150</t>
  </si>
  <si>
    <t>Прочие субвенции</t>
  </si>
  <si>
    <t xml:space="preserve">ИТОГО  </t>
  </si>
  <si>
    <t>Прочие субсидии бюджетам городских округов (мероприятия по организации отдыха детей в каникулярное время)</t>
  </si>
  <si>
    <t>Прочие субвенции бюджетам городских округов (осуществление переданных полномочий Московской области по транспортировке в морг, включая погрузоразгрузочные работы, с мест обнаружения или происшествия умерших для производства судебно-медицинской экспертизы)</t>
  </si>
  <si>
    <t>Верно:</t>
  </si>
  <si>
    <t>Начальник финансового управления</t>
  </si>
  <si>
    <t xml:space="preserve">И.В. Бузурная </t>
  </si>
  <si>
    <t>2 02 30 029 04 0000 150</t>
  </si>
  <si>
    <t>2 02 35 082 04 0000 150</t>
  </si>
  <si>
    <t>2 02 35 118 04 0000 150</t>
  </si>
  <si>
    <t>2 02 35 120 04 0000 150</t>
  </si>
  <si>
    <t>Субвенции бюджетам городских округов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</si>
  <si>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Субвенции бюджетам городских округов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</si>
  <si>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Субвенции бюджетам городских округов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</si>
  <si>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2 02 25 497 04 0000150</t>
  </si>
  <si>
    <t>Субсидии на реализацию мероприятий по обеспечению жильем молодых семей</t>
  </si>
  <si>
    <t>2 02 20 077 04 0000 150</t>
  </si>
  <si>
    <t>Субсидии бюджетам городских округов на софинансирование капитальных вложений в объекты муниципальной собственности</t>
  </si>
  <si>
    <t>2 02 27 227 04 0000 150</t>
  </si>
  <si>
    <t>2 02 25 304 04 0000 150</t>
  </si>
  <si>
    <t>Субсидии бюджетам городских округов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</si>
  <si>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1 16 00 000 00 0000 000</t>
  </si>
  <si>
    <t>ШТРАФЫ, САНКЦИИ, ВОЗМЕЩЕНИЕ УЩЕРБА</t>
  </si>
  <si>
    <t>1 16 01 000 01 0000 140</t>
  </si>
  <si>
    <t>Административные штрафы, установленные Кодексом Российской Федерации об административных правонарушениях</t>
  </si>
  <si>
    <t>1 16 01 070 01 0000 140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</si>
  <si>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</t>
  </si>
  <si>
    <t>1 16 07 000 01 0000 140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</si>
  <si>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</si>
  <si>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1 16 07 090 00 0000 140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</si>
  <si>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</t>
  </si>
  <si>
    <t xml:space="preserve"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 земельных участках, находящихся в собственности городских округов, и на землях или земельных участках, государственная собственность на которые не разграничена </t>
  </si>
  <si>
    <t>1 11 09 080 00 0000 120</t>
  </si>
  <si>
    <t>2 02 29 999 04 0013 150</t>
  </si>
  <si>
    <t>2 02 29 999 04 0017 150</t>
  </si>
  <si>
    <t>2 02 30 024 04 0002 150</t>
  </si>
  <si>
    <t>2 02 30 024 04 0003 150</t>
  </si>
  <si>
    <t>2 02 30 024 04 0004 150</t>
  </si>
  <si>
    <t>2 02 39 999 04 0003 150</t>
  </si>
  <si>
    <t>Субсидии бюджетам городских округов на софинансирование капитальных вложений в объекты государственной (муниципальной) собственности в рамках нового строительства и реконструкции  (Строительство и реконструкция объектов очистки сточных вод)</t>
  </si>
  <si>
    <t>Субсидии бюджетам городских округов на софинансирование капитальных вложений в объекты государственной (муниципальной) собственности в рамках нового строительства и реконструкции (Строительство и реконструкция объектов водоснабжения)</t>
  </si>
  <si>
    <t>2 02 25 519 04 0000 150</t>
  </si>
  <si>
    <t>2 02 25 555 04 0000 150</t>
  </si>
  <si>
    <t>Субсидия бюджетам городских округов на поддержку отрасли культуры (модернизация библиотек в части комплектования книжных фондов муниципальных общедоступных библиотек)</t>
  </si>
  <si>
    <t>2 02 29 999 04 0038 150</t>
  </si>
  <si>
    <t>Прочие субсидии бюджетам городских округов (благоустройство лесопарковых зон)</t>
  </si>
  <si>
    <t>2 02 30 024 04 0006 150</t>
  </si>
  <si>
    <t>2 02 39 999 04 0009 150</t>
  </si>
  <si>
    <t>2 02 39 999 04 0010 150</t>
  </si>
  <si>
    <t>1 16 01 150 01 0000 140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</si>
  <si>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</t>
  </si>
  <si>
    <t>Субсидии бюджетам городских округов на реализацию программ формирования современной городской среды (в части достижения основного результата по благоустройству общественных территорий (благоустройство скверов)</t>
  </si>
  <si>
    <t>2 02 29999 04 0005 150</t>
  </si>
  <si>
    <t>Прочие субсидии бюджетам городских округов (подготовка основания, приобретение и установка плоскостных спортивных сооружений в муниципальных образованиях Московской области)</t>
  </si>
  <si>
    <t xml:space="preserve">Прочие субсидии бюджетам городских округов (на государственную поддержку частных дошкольных образовательных организаций, частных общеобразовательных организаций и индивидуальных предпринимателей, осуществляющих образовательную деятельность по основным общеобразовательным программам дошкольного образования, с целью возмещения расходов на присмотр и уход, содержание имущества и арендную плату за использование помещений </t>
  </si>
  <si>
    <t>Субвенции бюджетам городских округов на выполнение  передаваемых полномочий субъектов Российской Федерации (создание комиссий по делам несовершеннолетних и защите их прав муниципальных образований Московской области)</t>
  </si>
  <si>
    <t>Субвенции бюджетам городских округов на выполнение  передаваемых полномочий субъектов Российской Федерации (организация мероприятий при осуществлении деятельности по обращению с собаками без владельцев)</t>
  </si>
  <si>
    <t>Субвенции бюджетам городских округов на выполнение  передаваемых полномочий субъектов Российской Федерации  (создание административных комиссий, уполномоченных рассматривать дела об административных правонарушениях в сфере благоустройства)</t>
  </si>
  <si>
    <t>Субвенции бюджетам городских округов на выполнение  передаваемых полномочий субъектов Российской Федерации  (организации деятельности по сбору (в том числе раздельному сбору), транспортированию, обработке, утилизации отходов, в том числе бытового мусора, на лесных участках в составе земель лесного фонда, не предоставленных гражданам и юридическим лицам)</t>
  </si>
  <si>
    <t>Субвенции бюджетам городских округов на осуществление первичного воинского учета органами местного самоуправления поселений, муниципальных и городских округов</t>
  </si>
  <si>
    <t>Прочие субвенции бюджетам городских округов ( финансовое обеспечение получения гражданами дошкольного образования в частных дошкольных образовательных организациях, дошкольного, начального общего, основного общего, среднего общего образования в частных общеобразовательных организациях, осуществляющих образовательную деятельность по имеющим государственную аккредитацию основным общеобразовательным программам,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услуг), и обеспечение питанием отдельных категорий обучающихся по очной форме обучения в частных общеобразовательных организациях, осуществляющих образовательную деятельность по имеющим государственную аккредитацию основным общеобразовательным программам)</t>
  </si>
  <si>
    <t>Прочие субвенции бюджетам городских округов (финансовое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</t>
  </si>
  <si>
    <t>1 05 07 000 01 0000 110</t>
  </si>
  <si>
    <t>Налог, взимаемый в связи с применением специального налогового режима "Автоматизированная упрощенная система налогообложения"</t>
  </si>
  <si>
    <t>1 05 07 000 01 1000 110</t>
  </si>
  <si>
    <t>Налог, взимаемый в связи с применением специального налогового режима "Автоматизированная упрощенная система налогообложения" (сумма платежа (перерасчеты, недоимка и задолженность по соответствующему платежу, в том числе по отмененному)</t>
  </si>
  <si>
    <t>1 16 10 000 00 0000 140</t>
  </si>
  <si>
    <t>Платежи в целях возмещения причиненного ущерба (убытков)</t>
  </si>
  <si>
    <t>1 16 10 120 00 0000 140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</si>
  <si>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бюджеты бюджетной системы Российской Федерации по нормативам, действовавшим в 2019 году</t>
  </si>
  <si>
    <t xml:space="preserve">Приложение 1
к решению Совета депутатов
городского округа Электросталь
Московской области
от _________________ № __________ </t>
  </si>
  <si>
    <t xml:space="preserve">на 2026 год </t>
  </si>
  <si>
    <t>2 02 20 302 04 0000 150</t>
  </si>
  <si>
    <t>2 02 29999 04 0002 150</t>
  </si>
  <si>
    <t>Прочие субсидии бюджетам городских округов (реализация мероприятий по улучшению жилищных условий многодетных семей)</t>
  </si>
  <si>
    <t>2 02 29999 04 0050 150</t>
  </si>
  <si>
    <t>Прочие субсидии бюджетам городских округов (укрепление материально-технической базы организаций дополнительного образования сферы физической культуры и спорта в Московской области с высоким уровнем достижений работы коллектива)</t>
  </si>
  <si>
    <t>2 02 29999 04 0051 150</t>
  </si>
  <si>
    <t>Прочие субсидии бюджетам городских округов (капитальный ремонт сетей водоснабжения, водоотведения, теплоснабжения )</t>
  </si>
  <si>
    <t>2 02 30024 04 0008 150</t>
  </si>
  <si>
    <t>Субвенции бюджетам городских округов на выполнение  передаваемых полномочий субъектов Российской Федерации (осуществление государственных полномочий Московской области в области земельных отношений, определения соответствия объектов жилищного строительства, присвоения адресов и согласования перепланировки помещений)</t>
  </si>
  <si>
    <t>Субсидии бюджетам городских округов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бюджетов (обеспечение мероприятий по переселению граждан из аварийного жилищного фонда, признанного таковым после 1 января 2017 года)</t>
  </si>
  <si>
    <t>Субсидии бюджетам городских округов на реализацию программ формирования современной городской среды (в части достижения основного результата по благоустройству общественных территорий)</t>
  </si>
  <si>
    <t>2 02 39 999 04 0013 150</t>
  </si>
  <si>
    <t>2 02 39 999 04 0014 150</t>
  </si>
  <si>
    <t>2 02 39 999 04 0015 150</t>
  </si>
  <si>
    <t>Прочие субвенции бюджетам городских округов (выплата компенсаций работникам, привлекаемым к проведению в Московской области государственной итоговой аттестации обучающихся, освоивших образовательные программы основного общего и среднего общего образования, за работу по подготовке и проведению государственной итоговой аттестации)</t>
  </si>
  <si>
    <t>Прочие субвенции бюджетам городских округов (обеспечение питанием отдельных категорий обучающихся по очной форме обучения в частных общеобразовательных организациях, осуществляющих образовательную деятельность по имеющим государственную аккредитацию основным общеобразовательным программам)</t>
  </si>
  <si>
    <t>2 02 39 999 04 0016 150</t>
  </si>
  <si>
    <t>2 02 40 000 00 0000 150</t>
  </si>
  <si>
    <t>Иные межбюджетные трансферты</t>
  </si>
  <si>
    <t>2 02 49999 04 0000 150</t>
  </si>
  <si>
    <t xml:space="preserve">Прочие межбюджетные трансферты, передаваемые бюджетам  городских округов </t>
  </si>
  <si>
    <t>ПРОЧИЕ НЕНАЛОГОВЫЕ ДОХОДЫ</t>
  </si>
  <si>
    <t>1 17 00 000 00 0000 000</t>
  </si>
  <si>
    <t>1 17 05 000 00 0000 180</t>
  </si>
  <si>
    <t>Прочие неналоговые доходы</t>
  </si>
  <si>
    <t>Субсидии бюджетам городских округов на софинансирование капитальных вложений в объекты государственной (муниципальной) собственности в рамках нового строительства и реконструкции (Реализация мероприятий по строительству и реконструкции объектов теплоснабжения)</t>
  </si>
  <si>
    <t>Субсидии бюджетам городских округов на софинансирование капитальных вложений в объекты государственной (муниципальной) собственности в рамках нового строительства и реконструкции (Строительство и реконструкция (модернизация, техническое перевооружение) объектов теплоснабжения муниципальной собственности)</t>
  </si>
  <si>
    <t>2 02 29999 04 0057 150</t>
  </si>
  <si>
    <t>2 02 29999 04 0058 150</t>
  </si>
  <si>
    <t>Прочие субсидии бюджетам городских округов (капитальный ремонт объектов теплоснабжения, расположенных на территории военных городков, переданных из федеральной собственности в собственность муниципальных образований Московской области)</t>
  </si>
  <si>
    <t>Прочие субсидии бюджетам городских округов (капитальный ремонт сетей теплоснабжения на территории  муниципальных образований Московской области)</t>
  </si>
  <si>
    <t>Прочие субсидии бюджетам городских округов (реализация мероприятий по капитальному ремонту объектов теплоснабжения)</t>
  </si>
  <si>
    <t>2 02 29999 04 0059 150</t>
  </si>
  <si>
    <t>2 02 49999 04 0019 150</t>
  </si>
  <si>
    <t>Прочие межбюджетные трансферты, передаваемые бюджетам городских округов (обеспечение стимулирующих выплат отдельным категориям работников организаций дополнительного образования сферы физической культуры и спорта в Московской области по результатам оценки качества деятельности руководителей муниципальных учреждений, реализующих дополнительные образовательные программы спортивной подготовки в Московской области)</t>
  </si>
  <si>
    <t>Доходы бюджета городского округа Электросталь Московской области на 2025 год  и на плановый период  2026 и 2027 годов</t>
  </si>
  <si>
    <t xml:space="preserve"> Сумма на 2025 год </t>
  </si>
  <si>
    <t xml:space="preserve">на 2027 год </t>
  </si>
  <si>
    <t>1 05 03010 01 1000 110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</si>
  <si>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</si>
  <si>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1 05 03 000 01 0000 110</t>
  </si>
  <si>
    <t>Единый сельскохозяйственный налог</t>
  </si>
  <si>
    <t>1 14 13 040 04 0000 410</t>
  </si>
  <si>
    <t>Доходы от приватизации имущества, находящегося в собственности городских округов, в части приватизации нефинансовых активов имущества казны</t>
  </si>
  <si>
    <t>1 14 13 000 00 0000 000</t>
  </si>
  <si>
    <t>Доходы от приватизации имущества, находящегося в государственной и муниципальной собственности</t>
  </si>
  <si>
    <t>2 02 29999 04 0006 150</t>
  </si>
  <si>
    <t>Прочие субсидии бюджетам городских округов (софинансирование работ по капитальному ремонту и ремонту автомобильных дорог общего пользования местного значения)</t>
  </si>
  <si>
    <t>2 02 30 024 04 0005 150</t>
  </si>
  <si>
    <t>Субвенции бюджетам городских округов на выполнение  передаваемых полномочий субъектов Российской Федерации  (компенсация проезда к месту учебы и обратно отдельным категориям обучающихся по очной форме обучения муниципальных общеобразовательных организаций)</t>
  </si>
  <si>
    <t>Прочие субвенции бюджетам городских округов (выплата пособий и доплат педагогическим работникам муниципальных дошкольных и общеобразовательных организаций - молодым специалистам: дошкольное образование)</t>
  </si>
  <si>
    <t>Прочие субвенции бюджетам городских округов (выплата пособий и доплат педагогическим работникам муниципальных дошкольных и общеобразовательных организаций - молодым специалистам: начальное, основное, среднее общее)</t>
  </si>
  <si>
    <t>2 02 45179 04 0000 150</t>
  </si>
  <si>
    <t>Межбюджетные трансферты, передаваемые бюджетам городских округов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</si>
  <si>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2 02 45303 04 0000 150</t>
  </si>
  <si>
    <t>Межбюджетные трансферты, передаваемые бюджетам городских округов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</si>
  <si>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2 02 49999 04 0020 150</t>
  </si>
  <si>
    <t>2 02 49999 04 0021 150</t>
  </si>
  <si>
    <t>2 02 49999 04 0022 150</t>
  </si>
  <si>
    <t>2 02 49999 04 0023 150</t>
  </si>
  <si>
    <t>Прочие межбюджетные трансферты, передаваемые бюджетам городских округов (выплата ежемесячных доплат за напряженный труд работникам муниципальных дошкольных и общеобразовательных организаций )</t>
  </si>
  <si>
    <t>Прочие межбюджетные трансферты, передаваемые бюджетам городских округов (стимулирующие выплаты руководителям муниципальных общеобразовательных организаций по итогам оценки эффективности механизмов управления качеством образовательных результатов и эффективности механизмов управления качеством образовательной деятельности в общеобразовательных организациях)</t>
  </si>
  <si>
    <t>Прочие межбюджетные трансферты, передаваемые бюджетам городских округов (установку специализированного оборудования на территории муниципальных образований)</t>
  </si>
  <si>
    <t>Прочие межбюджетные трансферты, передаваемые бюджетам городских округов (возмещение затрат, связанных с получением комплексных экологических разрешений)</t>
  </si>
  <si>
    <t>Налог на доходы физических лиц по дополнительному нормативу(2025-23,207270%; 2026-11,728358%; 2027-8,505628%)</t>
  </si>
</sst>
</file>

<file path=xl/styles.xml><?xml version="1.0" encoding="utf-8"?>
<styleSheet xmlns="http://schemas.openxmlformats.org/spreadsheetml/2006/main">
  <numFmts count="2">
    <numFmt numFmtId="164" formatCode="#,##0.0_ ;[Red]\-#,##0.0\ "/>
    <numFmt numFmtId="165" formatCode="#,##0.0"/>
  </numFmts>
  <fonts count="9">
    <font>
      <sz val="11"/>
      <color indexed="8"/>
      <name val="Calibri"/>
      <family val="2"/>
      <scheme val="minor"/>
    </font>
    <font>
      <sz val="10"/>
      <color rgb="FF000000"/>
      <name val="Arial"/>
      <family val="2"/>
      <charset val="204"/>
    </font>
    <font>
      <sz val="10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3" fillId="0" borderId="1" xfId="0" applyNumberFormat="1" applyFont="1" applyFill="1" applyBorder="1" applyAlignment="1">
      <alignment horizontal="left" vertical="center" wrapText="1"/>
    </xf>
    <xf numFmtId="165" fontId="3" fillId="0" borderId="7" xfId="0" applyNumberFormat="1" applyFont="1" applyFill="1" applyBorder="1" applyAlignment="1">
      <alignment vertical="center" wrapText="1"/>
    </xf>
    <xf numFmtId="165" fontId="3" fillId="0" borderId="17" xfId="0" applyNumberFormat="1" applyFont="1" applyFill="1" applyBorder="1" applyAlignment="1">
      <alignment vertical="center" wrapText="1"/>
    </xf>
    <xf numFmtId="0" fontId="4" fillId="0" borderId="1" xfId="0" applyNumberFormat="1" applyFont="1" applyFill="1" applyBorder="1" applyAlignment="1">
      <alignment horizontal="left" vertical="center" wrapText="1"/>
    </xf>
    <xf numFmtId="165" fontId="4" fillId="0" borderId="7" xfId="0" applyNumberFormat="1" applyFont="1" applyFill="1" applyBorder="1" applyAlignment="1">
      <alignment vertical="center" wrapText="1"/>
    </xf>
    <xf numFmtId="49" fontId="4" fillId="0" borderId="16" xfId="0" applyNumberFormat="1" applyFont="1" applyFill="1" applyBorder="1" applyAlignment="1">
      <alignment horizontal="center" vertical="center"/>
    </xf>
    <xf numFmtId="165" fontId="4" fillId="0" borderId="7" xfId="0" applyNumberFormat="1" applyFont="1" applyFill="1" applyBorder="1" applyAlignment="1">
      <alignment horizontal="right" vertical="center" wrapText="1"/>
    </xf>
    <xf numFmtId="165" fontId="4" fillId="0" borderId="17" xfId="0" applyNumberFormat="1" applyFont="1" applyFill="1" applyBorder="1" applyAlignment="1">
      <alignment horizontal="right" vertical="center"/>
    </xf>
    <xf numFmtId="0" fontId="0" fillId="0" borderId="3" xfId="0" applyFill="1" applyBorder="1"/>
    <xf numFmtId="0" fontId="2" fillId="0" borderId="3" xfId="0" applyFont="1" applyFill="1" applyBorder="1"/>
    <xf numFmtId="0" fontId="0" fillId="0" borderId="0" xfId="0" applyFill="1"/>
    <xf numFmtId="0" fontId="3" fillId="0" borderId="2" xfId="0" applyNumberFormat="1" applyFont="1" applyFill="1" applyBorder="1" applyAlignment="1">
      <alignment horizontal="center" vertical="center" wrapText="1"/>
    </xf>
    <xf numFmtId="4" fontId="3" fillId="0" borderId="20" xfId="0" applyNumberFormat="1" applyFont="1" applyFill="1" applyBorder="1" applyAlignment="1">
      <alignment horizontal="center" vertical="center" wrapText="1"/>
    </xf>
    <xf numFmtId="0" fontId="3" fillId="0" borderId="14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 wrapText="1"/>
    </xf>
    <xf numFmtId="0" fontId="3" fillId="0" borderId="6" xfId="0" applyNumberFormat="1" applyFont="1" applyFill="1" applyBorder="1" applyAlignment="1">
      <alignment horizontal="center" vertical="center" wrapText="1"/>
    </xf>
    <xf numFmtId="0" fontId="3" fillId="0" borderId="19" xfId="0" applyNumberFormat="1" applyFont="1" applyFill="1" applyBorder="1" applyAlignment="1">
      <alignment horizontal="center" vertical="center" wrapText="1"/>
    </xf>
    <xf numFmtId="0" fontId="3" fillId="0" borderId="18" xfId="0" applyNumberFormat="1" applyFont="1" applyFill="1" applyBorder="1" applyAlignment="1">
      <alignment horizontal="center" vertical="center" wrapText="1"/>
    </xf>
    <xf numFmtId="49" fontId="3" fillId="0" borderId="15" xfId="0" applyNumberFormat="1" applyFont="1" applyFill="1" applyBorder="1" applyAlignment="1">
      <alignment horizontal="center" vertical="center"/>
    </xf>
    <xf numFmtId="0" fontId="3" fillId="0" borderId="5" xfId="0" applyNumberFormat="1" applyFont="1" applyFill="1" applyBorder="1" applyAlignment="1">
      <alignment horizontal="left" vertical="center" wrapText="1"/>
    </xf>
    <xf numFmtId="164" fontId="3" fillId="0" borderId="8" xfId="0" applyNumberFormat="1" applyFont="1" applyFill="1" applyBorder="1" applyAlignment="1">
      <alignment vertical="center" wrapText="1"/>
    </xf>
    <xf numFmtId="49" fontId="3" fillId="0" borderId="16" xfId="0" applyNumberFormat="1" applyFont="1" applyFill="1" applyBorder="1" applyAlignment="1">
      <alignment horizontal="center" vertical="center"/>
    </xf>
    <xf numFmtId="164" fontId="3" fillId="0" borderId="7" xfId="0" applyNumberFormat="1" applyFont="1" applyFill="1" applyBorder="1" applyAlignment="1">
      <alignment vertical="center" wrapText="1"/>
    </xf>
    <xf numFmtId="164" fontId="3" fillId="0" borderId="17" xfId="0" applyNumberFormat="1" applyFont="1" applyFill="1" applyBorder="1" applyAlignment="1">
      <alignment vertical="center" wrapText="1"/>
    </xf>
    <xf numFmtId="165" fontId="4" fillId="0" borderId="1" xfId="0" applyNumberFormat="1" applyFont="1" applyFill="1" applyBorder="1" applyAlignment="1">
      <alignment horizontal="right" vertical="center" wrapText="1"/>
    </xf>
    <xf numFmtId="165" fontId="7" fillId="0" borderId="7" xfId="0" applyNumberFormat="1" applyFont="1" applyFill="1" applyBorder="1" applyAlignment="1">
      <alignment vertical="center" wrapText="1"/>
    </xf>
    <xf numFmtId="165" fontId="7" fillId="0" borderId="1" xfId="0" applyNumberFormat="1" applyFont="1" applyFill="1" applyBorder="1" applyAlignment="1">
      <alignment horizontal="right" vertical="center" wrapText="1"/>
    </xf>
    <xf numFmtId="165" fontId="7" fillId="0" borderId="17" xfId="0" applyNumberFormat="1" applyFont="1" applyFill="1" applyBorder="1" applyAlignment="1">
      <alignment horizontal="right" vertical="center"/>
    </xf>
    <xf numFmtId="165" fontId="3" fillId="0" borderId="17" xfId="0" applyNumberFormat="1" applyFont="1" applyFill="1" applyBorder="1" applyAlignment="1">
      <alignment horizontal="right" vertical="center"/>
    </xf>
    <xf numFmtId="0" fontId="4" fillId="0" borderId="1" xfId="0" applyNumberFormat="1" applyFont="1" applyFill="1" applyBorder="1" applyAlignment="1">
      <alignment horizontal="left" wrapText="1"/>
    </xf>
    <xf numFmtId="0" fontId="0" fillId="0" borderId="0" xfId="0" applyFill="1" applyAlignment="1">
      <alignment vertical="center"/>
    </xf>
    <xf numFmtId="0" fontId="4" fillId="0" borderId="7" xfId="0" applyNumberFormat="1" applyFont="1" applyFill="1" applyBorder="1" applyAlignment="1">
      <alignment horizontal="left" vertical="center" wrapText="1"/>
    </xf>
    <xf numFmtId="0" fontId="8" fillId="0" borderId="21" xfId="0" applyFont="1" applyFill="1" applyBorder="1" applyAlignment="1">
      <alignment horizontal="left" vertical="center" wrapText="1"/>
    </xf>
    <xf numFmtId="165" fontId="3" fillId="0" borderId="24" xfId="0" applyNumberFormat="1" applyFont="1" applyFill="1" applyBorder="1" applyAlignment="1">
      <alignment vertical="center" wrapText="1"/>
    </xf>
    <xf numFmtId="0" fontId="1" fillId="0" borderId="3" xfId="0" applyFont="1" applyFill="1" applyBorder="1"/>
    <xf numFmtId="0" fontId="1" fillId="0" borderId="3" xfId="0" applyFont="1" applyFill="1" applyBorder="1" applyAlignment="1">
      <alignment horizontal="right" vertical="center" wrapText="1"/>
    </xf>
    <xf numFmtId="0" fontId="4" fillId="0" borderId="3" xfId="0" applyNumberFormat="1" applyFont="1" applyFill="1" applyBorder="1"/>
    <xf numFmtId="165" fontId="4" fillId="0" borderId="25" xfId="0" applyNumberFormat="1" applyFont="1" applyFill="1" applyBorder="1" applyAlignment="1">
      <alignment vertical="center" wrapText="1"/>
    </xf>
    <xf numFmtId="49" fontId="3" fillId="0" borderId="26" xfId="0" applyNumberFormat="1" applyFont="1" applyFill="1" applyBorder="1" applyAlignment="1">
      <alignment horizontal="center" vertical="center"/>
    </xf>
    <xf numFmtId="0" fontId="3" fillId="0" borderId="27" xfId="0" applyNumberFormat="1" applyFont="1" applyFill="1" applyBorder="1" applyAlignment="1">
      <alignment horizontal="left" vertical="center" wrapText="1"/>
    </xf>
    <xf numFmtId="49" fontId="4" fillId="0" borderId="28" xfId="0" applyNumberFormat="1" applyFont="1" applyFill="1" applyBorder="1" applyAlignment="1">
      <alignment horizontal="center" vertical="center"/>
    </xf>
    <xf numFmtId="0" fontId="4" fillId="0" borderId="29" xfId="0" applyNumberFormat="1" applyFont="1" applyFill="1" applyBorder="1" applyAlignment="1">
      <alignment horizontal="left" vertical="center" wrapText="1"/>
    </xf>
    <xf numFmtId="165" fontId="4" fillId="0" borderId="30" xfId="0" applyNumberFormat="1" applyFont="1" applyFill="1" applyBorder="1" applyAlignment="1">
      <alignment vertical="center" wrapText="1"/>
    </xf>
    <xf numFmtId="165" fontId="4" fillId="0" borderId="29" xfId="0" applyNumberFormat="1" applyFont="1" applyFill="1" applyBorder="1" applyAlignment="1">
      <alignment horizontal="right" vertical="center" wrapText="1"/>
    </xf>
    <xf numFmtId="165" fontId="4" fillId="0" borderId="31" xfId="0" applyNumberFormat="1" applyFont="1" applyFill="1" applyBorder="1" applyAlignment="1">
      <alignment horizontal="right" vertical="center"/>
    </xf>
    <xf numFmtId="0" fontId="4" fillId="0" borderId="21" xfId="0" applyNumberFormat="1" applyFont="1" applyFill="1" applyBorder="1" applyAlignment="1">
      <alignment horizontal="left" vertical="center" wrapText="1"/>
    </xf>
    <xf numFmtId="165" fontId="4" fillId="0" borderId="21" xfId="0" applyNumberFormat="1" applyFont="1" applyFill="1" applyBorder="1" applyAlignment="1">
      <alignment vertical="center" wrapText="1"/>
    </xf>
    <xf numFmtId="165" fontId="4" fillId="0" borderId="21" xfId="0" applyNumberFormat="1" applyFont="1" applyFill="1" applyBorder="1" applyAlignment="1">
      <alignment horizontal="right" vertical="center" wrapText="1"/>
    </xf>
    <xf numFmtId="165" fontId="3" fillId="0" borderId="31" xfId="0" applyNumberFormat="1" applyFont="1" applyFill="1" applyBorder="1" applyAlignment="1">
      <alignment horizontal="right" vertical="center"/>
    </xf>
    <xf numFmtId="165" fontId="3" fillId="0" borderId="21" xfId="0" applyNumberFormat="1" applyFont="1" applyFill="1" applyBorder="1" applyAlignment="1">
      <alignment vertical="center" wrapText="1"/>
    </xf>
    <xf numFmtId="49" fontId="7" fillId="0" borderId="32" xfId="0" applyNumberFormat="1" applyFont="1" applyFill="1" applyBorder="1" applyAlignment="1">
      <alignment horizontal="center" vertical="center"/>
    </xf>
    <xf numFmtId="49" fontId="4" fillId="0" borderId="32" xfId="0" applyNumberFormat="1" applyFont="1" applyFill="1" applyBorder="1" applyAlignment="1">
      <alignment horizontal="center" vertical="center"/>
    </xf>
    <xf numFmtId="165" fontId="4" fillId="0" borderId="33" xfId="0" applyNumberFormat="1" applyFont="1" applyFill="1" applyBorder="1" applyAlignment="1">
      <alignment horizontal="right" vertical="center"/>
    </xf>
    <xf numFmtId="49" fontId="4" fillId="0" borderId="21" xfId="0" applyNumberFormat="1" applyFont="1" applyFill="1" applyBorder="1" applyAlignment="1">
      <alignment horizontal="center" vertical="center"/>
    </xf>
    <xf numFmtId="165" fontId="3" fillId="0" borderId="34" xfId="0" applyNumberFormat="1" applyFont="1" applyFill="1" applyBorder="1" applyAlignment="1">
      <alignment horizontal="right" vertical="center"/>
    </xf>
    <xf numFmtId="0" fontId="4" fillId="0" borderId="3" xfId="0" applyNumberFormat="1" applyFont="1" applyFill="1" applyBorder="1" applyAlignment="1">
      <alignment horizontal="left" wrapText="1"/>
    </xf>
    <xf numFmtId="165" fontId="3" fillId="0" borderId="7" xfId="0" applyNumberFormat="1" applyFont="1" applyFill="1" applyBorder="1" applyAlignment="1">
      <alignment horizontal="right" vertical="center" wrapText="1"/>
    </xf>
    <xf numFmtId="0" fontId="5" fillId="0" borderId="3" xfId="0" applyNumberFormat="1" applyFont="1" applyFill="1" applyBorder="1" applyAlignment="1" applyProtection="1">
      <alignment horizontal="left" vertical="top" wrapText="1"/>
      <protection locked="0" hidden="1"/>
    </xf>
    <xf numFmtId="0" fontId="3" fillId="0" borderId="11" xfId="0" applyNumberFormat="1" applyFont="1" applyFill="1" applyBorder="1" applyAlignment="1">
      <alignment horizontal="center" vertical="center"/>
    </xf>
    <xf numFmtId="0" fontId="3" fillId="0" borderId="12" xfId="0" applyNumberFormat="1" applyFont="1" applyFill="1" applyBorder="1" applyAlignment="1">
      <alignment horizontal="center" vertical="center"/>
    </xf>
    <xf numFmtId="0" fontId="6" fillId="0" borderId="3" xfId="0" applyNumberFormat="1" applyFont="1" applyFill="1" applyBorder="1" applyAlignment="1">
      <alignment horizontal="center" wrapText="1"/>
    </xf>
    <xf numFmtId="0" fontId="4" fillId="0" borderId="3" xfId="0" applyNumberFormat="1" applyFont="1" applyFill="1" applyBorder="1" applyAlignment="1">
      <alignment horizontal="right"/>
    </xf>
    <xf numFmtId="0" fontId="4" fillId="0" borderId="3" xfId="0" applyNumberFormat="1" applyFont="1" applyFill="1" applyBorder="1" applyAlignment="1">
      <alignment horizontal="left" wrapText="1"/>
    </xf>
    <xf numFmtId="0" fontId="3" fillId="0" borderId="22" xfId="0" applyNumberFormat="1" applyFont="1" applyFill="1" applyBorder="1" applyAlignment="1">
      <alignment vertical="center" wrapText="1"/>
    </xf>
    <xf numFmtId="0" fontId="3" fillId="0" borderId="23" xfId="0" applyNumberFormat="1" applyFont="1" applyFill="1" applyBorder="1" applyAlignment="1">
      <alignment vertical="center" wrapText="1"/>
    </xf>
    <xf numFmtId="0" fontId="3" fillId="0" borderId="9" xfId="0" applyNumberFormat="1" applyFont="1" applyFill="1" applyBorder="1" applyAlignment="1">
      <alignment horizontal="center" vertical="center"/>
    </xf>
    <xf numFmtId="0" fontId="3" fillId="0" borderId="13" xfId="0" applyNumberFormat="1" applyFont="1" applyFill="1" applyBorder="1" applyAlignment="1">
      <alignment horizontal="center" vertical="center"/>
    </xf>
    <xf numFmtId="0" fontId="3" fillId="0" borderId="10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4" fontId="3" fillId="0" borderId="10" xfId="0" applyNumberFormat="1" applyFont="1" applyFill="1" applyBorder="1" applyAlignment="1">
      <alignment horizontal="center" vertical="center" wrapText="1"/>
    </xf>
    <xf numFmtId="4" fontId="3" fillId="0" borderId="2" xfId="0" applyNumberFormat="1" applyFont="1" applyFill="1" applyBorder="1" applyAlignment="1">
      <alignment horizontal="center" vertical="center" wrapText="1"/>
    </xf>
    <xf numFmtId="49" fontId="4" fillId="0" borderId="35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41"/>
  <sheetViews>
    <sheetView tabSelected="1" topLeftCell="A130" zoomScaleNormal="100" workbookViewId="0">
      <selection activeCell="E140" sqref="E140"/>
    </sheetView>
  </sheetViews>
  <sheetFormatPr defaultColWidth="9.140625" defaultRowHeight="15"/>
  <cols>
    <col min="1" max="1" width="21.5703125" style="11" customWidth="1"/>
    <col min="2" max="2" width="69.85546875" style="11" customWidth="1"/>
    <col min="3" max="3" width="14.42578125" style="11" customWidth="1"/>
    <col min="4" max="4" width="15.140625" style="11" customWidth="1"/>
    <col min="5" max="5" width="13.28515625" style="11" customWidth="1"/>
    <col min="6" max="16384" width="9.140625" style="11"/>
  </cols>
  <sheetData>
    <row r="1" spans="1:5" s="9" customFormat="1" ht="81.75" customHeight="1">
      <c r="A1" s="10"/>
      <c r="B1" s="10"/>
      <c r="C1" s="10"/>
      <c r="D1" s="58" t="s">
        <v>201</v>
      </c>
      <c r="E1" s="58"/>
    </row>
    <row r="2" spans="1:5" ht="29.25" customHeight="1">
      <c r="A2" s="61" t="s">
        <v>238</v>
      </c>
      <c r="B2" s="61"/>
      <c r="C2" s="61"/>
      <c r="D2" s="61"/>
      <c r="E2" s="61"/>
    </row>
    <row r="3" spans="1:5" ht="15.75" thickBot="1">
      <c r="A3" s="62" t="s">
        <v>0</v>
      </c>
      <c r="B3" s="62"/>
      <c r="C3" s="62"/>
      <c r="D3" s="62"/>
      <c r="E3" s="62"/>
    </row>
    <row r="4" spans="1:5" ht="15.75" thickBot="1">
      <c r="A4" s="66" t="s">
        <v>1</v>
      </c>
      <c r="B4" s="68" t="s">
        <v>2</v>
      </c>
      <c r="C4" s="70" t="s">
        <v>239</v>
      </c>
      <c r="D4" s="59" t="s">
        <v>3</v>
      </c>
      <c r="E4" s="60"/>
    </row>
    <row r="5" spans="1:5" ht="15" customHeight="1" thickBot="1">
      <c r="A5" s="67"/>
      <c r="B5" s="69"/>
      <c r="C5" s="71"/>
      <c r="D5" s="12" t="s">
        <v>202</v>
      </c>
      <c r="E5" s="13" t="s">
        <v>240</v>
      </c>
    </row>
    <row r="6" spans="1:5" ht="15" customHeight="1" thickBot="1">
      <c r="A6" s="14">
        <v>1</v>
      </c>
      <c r="B6" s="15">
        <v>2</v>
      </c>
      <c r="C6" s="16">
        <v>3</v>
      </c>
      <c r="D6" s="17">
        <v>4</v>
      </c>
      <c r="E6" s="18">
        <v>5</v>
      </c>
    </row>
    <row r="7" spans="1:5" ht="23.25" customHeight="1">
      <c r="A7" s="19" t="s">
        <v>4</v>
      </c>
      <c r="B7" s="20" t="s">
        <v>5</v>
      </c>
      <c r="C7" s="21">
        <f>C8+C15+C21+C31+C37+C42+C53+C58+C64+C73+C81</f>
        <v>5906420.29</v>
      </c>
      <c r="D7" s="21">
        <f t="shared" ref="D7:E7" si="0">D8+D15+D21+D31+D37+D42+D53+D58+D64+D73+D81</f>
        <v>5155724.9070000006</v>
      </c>
      <c r="E7" s="24">
        <f t="shared" si="0"/>
        <v>5429516.9419999998</v>
      </c>
    </row>
    <row r="8" spans="1:5" ht="21" customHeight="1">
      <c r="A8" s="22" t="s">
        <v>6</v>
      </c>
      <c r="B8" s="1" t="s">
        <v>7</v>
      </c>
      <c r="C8" s="23">
        <f>C9</f>
        <v>3815487</v>
      </c>
      <c r="D8" s="23">
        <f t="shared" ref="D8:E8" si="1">D9</f>
        <v>3056363</v>
      </c>
      <c r="E8" s="24">
        <f t="shared" si="1"/>
        <v>3062012</v>
      </c>
    </row>
    <row r="9" spans="1:5" ht="25.5" customHeight="1">
      <c r="A9" s="22" t="s">
        <v>8</v>
      </c>
      <c r="B9" s="1" t="s">
        <v>9</v>
      </c>
      <c r="C9" s="23">
        <f>SUM(C10:C13)</f>
        <v>3815487</v>
      </c>
      <c r="D9" s="23">
        <f>SUM(D10:D13)</f>
        <v>3056363</v>
      </c>
      <c r="E9" s="24">
        <f>SUM(E10:E13)</f>
        <v>3062012</v>
      </c>
    </row>
    <row r="10" spans="1:5" ht="48" customHeight="1">
      <c r="A10" s="6" t="s">
        <v>10</v>
      </c>
      <c r="B10" s="30" t="s">
        <v>11</v>
      </c>
      <c r="C10" s="25">
        <v>3746735</v>
      </c>
      <c r="D10" s="25">
        <v>3006139</v>
      </c>
      <c r="E10" s="8">
        <v>3011930</v>
      </c>
    </row>
    <row r="11" spans="1:5" ht="61.5" customHeight="1">
      <c r="A11" s="6" t="s">
        <v>12</v>
      </c>
      <c r="B11" s="4" t="s">
        <v>13</v>
      </c>
      <c r="C11" s="5">
        <v>11440</v>
      </c>
      <c r="D11" s="25">
        <v>9166</v>
      </c>
      <c r="E11" s="8">
        <v>9183</v>
      </c>
    </row>
    <row r="12" spans="1:5" ht="30" customHeight="1">
      <c r="A12" s="6" t="s">
        <v>14</v>
      </c>
      <c r="B12" s="4" t="s">
        <v>15</v>
      </c>
      <c r="C12" s="5">
        <v>55000</v>
      </c>
      <c r="D12" s="25">
        <v>39720</v>
      </c>
      <c r="E12" s="8">
        <v>39792</v>
      </c>
    </row>
    <row r="13" spans="1:5" ht="48.75" customHeight="1">
      <c r="A13" s="6" t="s">
        <v>16</v>
      </c>
      <c r="B13" s="4" t="s">
        <v>17</v>
      </c>
      <c r="C13" s="5">
        <v>2312</v>
      </c>
      <c r="D13" s="25">
        <v>1338</v>
      </c>
      <c r="E13" s="8">
        <v>1107</v>
      </c>
    </row>
    <row r="14" spans="1:5" ht="24.75" customHeight="1">
      <c r="A14" s="6"/>
      <c r="B14" s="4" t="s">
        <v>267</v>
      </c>
      <c r="C14" s="5">
        <f>(C9-C13)/38.20727%*23.20727%+C13</f>
        <v>2318451.8807674563</v>
      </c>
      <c r="D14" s="5">
        <f>(D9-D13)/26.728358%*11.728358%+D13</f>
        <v>1341877.7704920743</v>
      </c>
      <c r="E14" s="8">
        <f>(E9-E13)/23.505628%*8.505628%+E13</f>
        <v>1108710.6459583212</v>
      </c>
    </row>
    <row r="15" spans="1:5" ht="38.25" customHeight="1">
      <c r="A15" s="22" t="s">
        <v>18</v>
      </c>
      <c r="B15" s="1" t="s">
        <v>19</v>
      </c>
      <c r="C15" s="2">
        <f>C16</f>
        <v>19972</v>
      </c>
      <c r="D15" s="2">
        <f t="shared" ref="D15:E15" si="2">D16</f>
        <v>21446</v>
      </c>
      <c r="E15" s="3">
        <f t="shared" si="2"/>
        <v>22425</v>
      </c>
    </row>
    <row r="16" spans="1:5" ht="23.25" customHeight="1">
      <c r="A16" s="22" t="s">
        <v>20</v>
      </c>
      <c r="B16" s="1" t="s">
        <v>21</v>
      </c>
      <c r="C16" s="2">
        <f>SUM(C17:C20)</f>
        <v>19972</v>
      </c>
      <c r="D16" s="2">
        <f t="shared" ref="D16:E16" si="3">SUM(D17:D20)</f>
        <v>21446</v>
      </c>
      <c r="E16" s="3">
        <f t="shared" si="3"/>
        <v>22425</v>
      </c>
    </row>
    <row r="17" spans="1:5" ht="39" customHeight="1">
      <c r="A17" s="6" t="s">
        <v>22</v>
      </c>
      <c r="B17" s="4" t="s">
        <v>23</v>
      </c>
      <c r="C17" s="5">
        <v>10641</v>
      </c>
      <c r="D17" s="25">
        <v>11285</v>
      </c>
      <c r="E17" s="8">
        <v>11805</v>
      </c>
    </row>
    <row r="18" spans="1:5" ht="51.75" customHeight="1">
      <c r="A18" s="6" t="s">
        <v>24</v>
      </c>
      <c r="B18" s="4" t="s">
        <v>25</v>
      </c>
      <c r="C18" s="5">
        <v>55</v>
      </c>
      <c r="D18" s="25">
        <v>58</v>
      </c>
      <c r="E18" s="8">
        <v>61</v>
      </c>
    </row>
    <row r="19" spans="1:5" ht="38.25" customHeight="1">
      <c r="A19" s="6" t="s">
        <v>26</v>
      </c>
      <c r="B19" s="4" t="s">
        <v>27</v>
      </c>
      <c r="C19" s="5">
        <v>10932</v>
      </c>
      <c r="D19" s="25">
        <v>11828</v>
      </c>
      <c r="E19" s="8">
        <v>12349</v>
      </c>
    </row>
    <row r="20" spans="1:5" ht="43.5" customHeight="1">
      <c r="A20" s="6" t="s">
        <v>28</v>
      </c>
      <c r="B20" s="4" t="s">
        <v>29</v>
      </c>
      <c r="C20" s="26">
        <v>-1656</v>
      </c>
      <c r="D20" s="27">
        <v>-1725</v>
      </c>
      <c r="E20" s="28">
        <v>-1790</v>
      </c>
    </row>
    <row r="21" spans="1:5" ht="27" customHeight="1">
      <c r="A21" s="22" t="s">
        <v>30</v>
      </c>
      <c r="B21" s="1" t="s">
        <v>31</v>
      </c>
      <c r="C21" s="2">
        <f>C22+C27+C29+C25</f>
        <v>1009168</v>
      </c>
      <c r="D21" s="2">
        <f t="shared" ref="D21:E21" si="4">D22+D27+D29+D25</f>
        <v>1182507</v>
      </c>
      <c r="E21" s="3">
        <f t="shared" si="4"/>
        <v>1428854</v>
      </c>
    </row>
    <row r="22" spans="1:5" ht="18" customHeight="1">
      <c r="A22" s="22" t="s">
        <v>32</v>
      </c>
      <c r="B22" s="1" t="s">
        <v>33</v>
      </c>
      <c r="C22" s="2">
        <f>C23+C24</f>
        <v>920805</v>
      </c>
      <c r="D22" s="2">
        <f t="shared" ref="D22:E22" si="5">D23+D24</f>
        <v>1117229</v>
      </c>
      <c r="E22" s="3">
        <f t="shared" si="5"/>
        <v>1356927</v>
      </c>
    </row>
    <row r="23" spans="1:5" ht="24.75" customHeight="1">
      <c r="A23" s="6" t="s">
        <v>34</v>
      </c>
      <c r="B23" s="4" t="s">
        <v>35</v>
      </c>
      <c r="C23" s="5">
        <v>773476</v>
      </c>
      <c r="D23" s="25">
        <v>938472</v>
      </c>
      <c r="E23" s="8">
        <v>1139819</v>
      </c>
    </row>
    <row r="24" spans="1:5" ht="23.25" customHeight="1">
      <c r="A24" s="6" t="s">
        <v>36</v>
      </c>
      <c r="B24" s="4" t="s">
        <v>37</v>
      </c>
      <c r="C24" s="5">
        <v>147329</v>
      </c>
      <c r="D24" s="25">
        <v>178757</v>
      </c>
      <c r="E24" s="8">
        <v>217108</v>
      </c>
    </row>
    <row r="25" spans="1:5" ht="23.25" customHeight="1">
      <c r="A25" s="22" t="s">
        <v>243</v>
      </c>
      <c r="B25" s="1" t="s">
        <v>244</v>
      </c>
      <c r="C25" s="2">
        <f>C26</f>
        <v>0</v>
      </c>
      <c r="D25" s="2">
        <f>D26</f>
        <v>0</v>
      </c>
      <c r="E25" s="3">
        <f>E26</f>
        <v>545</v>
      </c>
    </row>
    <row r="26" spans="1:5" ht="23.25" customHeight="1">
      <c r="A26" s="6" t="s">
        <v>241</v>
      </c>
      <c r="B26" s="4" t="s">
        <v>242</v>
      </c>
      <c r="C26" s="5">
        <v>0</v>
      </c>
      <c r="D26" s="7">
        <v>0</v>
      </c>
      <c r="E26" s="8">
        <v>545</v>
      </c>
    </row>
    <row r="27" spans="1:5" ht="23.25" customHeight="1">
      <c r="A27" s="22" t="s">
        <v>38</v>
      </c>
      <c r="B27" s="1" t="s">
        <v>39</v>
      </c>
      <c r="C27" s="2">
        <f>C28</f>
        <v>83829</v>
      </c>
      <c r="D27" s="2">
        <f t="shared" ref="D27:E27" si="6">D28</f>
        <v>60309</v>
      </c>
      <c r="E27" s="3">
        <f t="shared" si="6"/>
        <v>65951</v>
      </c>
    </row>
    <row r="28" spans="1:5" ht="23.25" customHeight="1">
      <c r="A28" s="6" t="s">
        <v>40</v>
      </c>
      <c r="B28" s="4" t="s">
        <v>41</v>
      </c>
      <c r="C28" s="5">
        <v>83829</v>
      </c>
      <c r="D28" s="25">
        <v>60309</v>
      </c>
      <c r="E28" s="8">
        <v>65951</v>
      </c>
    </row>
    <row r="29" spans="1:5" ht="23.25" customHeight="1">
      <c r="A29" s="22" t="s">
        <v>193</v>
      </c>
      <c r="B29" s="1" t="s">
        <v>194</v>
      </c>
      <c r="C29" s="2">
        <f>C30</f>
        <v>4534</v>
      </c>
      <c r="D29" s="2">
        <f t="shared" ref="D29:E29" si="7">D30</f>
        <v>4969</v>
      </c>
      <c r="E29" s="29">
        <f t="shared" si="7"/>
        <v>5431</v>
      </c>
    </row>
    <row r="30" spans="1:5" ht="44.25" customHeight="1">
      <c r="A30" s="6" t="s">
        <v>195</v>
      </c>
      <c r="B30" s="4" t="s">
        <v>196</v>
      </c>
      <c r="C30" s="5">
        <v>4534</v>
      </c>
      <c r="D30" s="7">
        <v>4969</v>
      </c>
      <c r="E30" s="8">
        <v>5431</v>
      </c>
    </row>
    <row r="31" spans="1:5" ht="27.75" customHeight="1">
      <c r="A31" s="22" t="s">
        <v>42</v>
      </c>
      <c r="B31" s="1" t="s">
        <v>43</v>
      </c>
      <c r="C31" s="2">
        <f>C32+C34</f>
        <v>495266</v>
      </c>
      <c r="D31" s="2">
        <f t="shared" ref="D31:E31" si="8">D32+D34</f>
        <v>519805</v>
      </c>
      <c r="E31" s="3">
        <f t="shared" si="8"/>
        <v>540794</v>
      </c>
    </row>
    <row r="32" spans="1:5" ht="15" customHeight="1">
      <c r="A32" s="22" t="s">
        <v>44</v>
      </c>
      <c r="B32" s="1" t="s">
        <v>45</v>
      </c>
      <c r="C32" s="2">
        <f>C33</f>
        <v>134404</v>
      </c>
      <c r="D32" s="2">
        <f t="shared" ref="D32:E32" si="9">D33</f>
        <v>155385</v>
      </c>
      <c r="E32" s="3">
        <f t="shared" si="9"/>
        <v>176374</v>
      </c>
    </row>
    <row r="33" spans="1:5" ht="31.5" customHeight="1">
      <c r="A33" s="6" t="s">
        <v>46</v>
      </c>
      <c r="B33" s="4" t="s">
        <v>47</v>
      </c>
      <c r="C33" s="5">
        <v>134404</v>
      </c>
      <c r="D33" s="25">
        <v>155385</v>
      </c>
      <c r="E33" s="8">
        <v>176374</v>
      </c>
    </row>
    <row r="34" spans="1:5" ht="15" customHeight="1">
      <c r="A34" s="22" t="s">
        <v>48</v>
      </c>
      <c r="B34" s="1" t="s">
        <v>49</v>
      </c>
      <c r="C34" s="2">
        <f>C35+C36</f>
        <v>360862</v>
      </c>
      <c r="D34" s="2">
        <f t="shared" ref="D34:E34" si="10">D35+D36</f>
        <v>364420</v>
      </c>
      <c r="E34" s="3">
        <f t="shared" si="10"/>
        <v>364420</v>
      </c>
    </row>
    <row r="35" spans="1:5" ht="15" customHeight="1">
      <c r="A35" s="6" t="s">
        <v>50</v>
      </c>
      <c r="B35" s="4" t="s">
        <v>51</v>
      </c>
      <c r="C35" s="5">
        <v>320500</v>
      </c>
      <c r="D35" s="5">
        <v>323334</v>
      </c>
      <c r="E35" s="8">
        <v>323334</v>
      </c>
    </row>
    <row r="36" spans="1:5" ht="15" customHeight="1">
      <c r="A36" s="6" t="s">
        <v>52</v>
      </c>
      <c r="B36" s="4" t="s">
        <v>53</v>
      </c>
      <c r="C36" s="5">
        <v>40362</v>
      </c>
      <c r="D36" s="5">
        <v>41086</v>
      </c>
      <c r="E36" s="8">
        <v>41086</v>
      </c>
    </row>
    <row r="37" spans="1:5" ht="22.5" customHeight="1">
      <c r="A37" s="22" t="s">
        <v>54</v>
      </c>
      <c r="B37" s="1" t="s">
        <v>55</v>
      </c>
      <c r="C37" s="2">
        <f>C38+C40</f>
        <v>25893</v>
      </c>
      <c r="D37" s="2">
        <f t="shared" ref="D37:E37" si="11">D38+D40</f>
        <v>27253</v>
      </c>
      <c r="E37" s="3">
        <f t="shared" si="11"/>
        <v>28663</v>
      </c>
    </row>
    <row r="38" spans="1:5" ht="23.25" customHeight="1">
      <c r="A38" s="22" t="s">
        <v>56</v>
      </c>
      <c r="B38" s="1" t="s">
        <v>57</v>
      </c>
      <c r="C38" s="2">
        <f>C39</f>
        <v>25778</v>
      </c>
      <c r="D38" s="2">
        <f t="shared" ref="D38:E38" si="12">D39</f>
        <v>27118</v>
      </c>
      <c r="E38" s="3">
        <f t="shared" si="12"/>
        <v>28528</v>
      </c>
    </row>
    <row r="39" spans="1:5" ht="27.75" customHeight="1">
      <c r="A39" s="6" t="s">
        <v>58</v>
      </c>
      <c r="B39" s="4" t="s">
        <v>59</v>
      </c>
      <c r="C39" s="5">
        <v>25778</v>
      </c>
      <c r="D39" s="25">
        <v>27118</v>
      </c>
      <c r="E39" s="8">
        <v>28528</v>
      </c>
    </row>
    <row r="40" spans="1:5" ht="23.25" customHeight="1">
      <c r="A40" s="22" t="s">
        <v>60</v>
      </c>
      <c r="B40" s="1" t="s">
        <v>61</v>
      </c>
      <c r="C40" s="2">
        <f>C41</f>
        <v>115</v>
      </c>
      <c r="D40" s="2">
        <f>D41</f>
        <v>135</v>
      </c>
      <c r="E40" s="3">
        <f>E41</f>
        <v>135</v>
      </c>
    </row>
    <row r="41" spans="1:5" ht="18.75" customHeight="1">
      <c r="A41" s="6" t="s">
        <v>62</v>
      </c>
      <c r="B41" s="4" t="s">
        <v>63</v>
      </c>
      <c r="C41" s="5">
        <v>115</v>
      </c>
      <c r="D41" s="25">
        <v>135</v>
      </c>
      <c r="E41" s="8">
        <v>135</v>
      </c>
    </row>
    <row r="42" spans="1:5" ht="35.25" customHeight="1">
      <c r="A42" s="22" t="s">
        <v>64</v>
      </c>
      <c r="B42" s="1" t="s">
        <v>65</v>
      </c>
      <c r="C42" s="2">
        <f>C43+C48+C50</f>
        <v>379805.6</v>
      </c>
      <c r="D42" s="2">
        <f t="shared" ref="D42:E42" si="13">D43+D48+D50</f>
        <v>287541</v>
      </c>
      <c r="E42" s="3">
        <f t="shared" si="13"/>
        <v>285746</v>
      </c>
    </row>
    <row r="43" spans="1:5" ht="50.25" customHeight="1">
      <c r="A43" s="22" t="s">
        <v>66</v>
      </c>
      <c r="B43" s="1" t="s">
        <v>67</v>
      </c>
      <c r="C43" s="2">
        <f>SUM(C44:C47)</f>
        <v>224239.6</v>
      </c>
      <c r="D43" s="2">
        <f t="shared" ref="D43:E43" si="14">SUM(D44:D47)</f>
        <v>219745</v>
      </c>
      <c r="E43" s="3">
        <f t="shared" si="14"/>
        <v>220705</v>
      </c>
    </row>
    <row r="44" spans="1:5" ht="39" customHeight="1">
      <c r="A44" s="6" t="s">
        <v>68</v>
      </c>
      <c r="B44" s="4" t="s">
        <v>69</v>
      </c>
      <c r="C44" s="5">
        <v>200000</v>
      </c>
      <c r="D44" s="25">
        <v>192784</v>
      </c>
      <c r="E44" s="8">
        <v>192784</v>
      </c>
    </row>
    <row r="45" spans="1:5" ht="47.25" customHeight="1">
      <c r="A45" s="6" t="s">
        <v>70</v>
      </c>
      <c r="B45" s="4" t="s">
        <v>71</v>
      </c>
      <c r="C45" s="5">
        <v>2000</v>
      </c>
      <c r="D45" s="25">
        <v>2964</v>
      </c>
      <c r="E45" s="8">
        <v>2964</v>
      </c>
    </row>
    <row r="46" spans="1:5" ht="51" customHeight="1">
      <c r="A46" s="6" t="s">
        <v>72</v>
      </c>
      <c r="B46" s="4" t="s">
        <v>73</v>
      </c>
      <c r="C46" s="5">
        <v>239.6</v>
      </c>
      <c r="D46" s="25">
        <v>0</v>
      </c>
      <c r="E46" s="8">
        <v>0</v>
      </c>
    </row>
    <row r="47" spans="1:5" ht="23.25" customHeight="1">
      <c r="A47" s="6" t="s">
        <v>74</v>
      </c>
      <c r="B47" s="4" t="s">
        <v>75</v>
      </c>
      <c r="C47" s="5">
        <v>22000</v>
      </c>
      <c r="D47" s="25">
        <v>23997</v>
      </c>
      <c r="E47" s="8">
        <v>24957</v>
      </c>
    </row>
    <row r="48" spans="1:5" ht="29.25" customHeight="1">
      <c r="A48" s="22" t="s">
        <v>76</v>
      </c>
      <c r="B48" s="1" t="s">
        <v>77</v>
      </c>
      <c r="C48" s="2">
        <f>C49</f>
        <v>115</v>
      </c>
      <c r="D48" s="2">
        <f t="shared" ref="D48:E48" si="15">D49</f>
        <v>115</v>
      </c>
      <c r="E48" s="3">
        <f t="shared" si="15"/>
        <v>115</v>
      </c>
    </row>
    <row r="49" spans="1:5" ht="28.5" customHeight="1">
      <c r="A49" s="6" t="s">
        <v>78</v>
      </c>
      <c r="B49" s="4" t="s">
        <v>79</v>
      </c>
      <c r="C49" s="5">
        <v>115</v>
      </c>
      <c r="D49" s="25">
        <v>115</v>
      </c>
      <c r="E49" s="8">
        <v>115</v>
      </c>
    </row>
    <row r="50" spans="1:5" ht="48.75" customHeight="1">
      <c r="A50" s="22" t="s">
        <v>80</v>
      </c>
      <c r="B50" s="1" t="s">
        <v>81</v>
      </c>
      <c r="C50" s="2">
        <f>C51+C52</f>
        <v>155451</v>
      </c>
      <c r="D50" s="2">
        <f t="shared" ref="D50:E50" si="16">D51+D52</f>
        <v>67681</v>
      </c>
      <c r="E50" s="3">
        <f t="shared" si="16"/>
        <v>64926</v>
      </c>
    </row>
    <row r="51" spans="1:5" ht="49.5" customHeight="1">
      <c r="A51" s="6" t="s">
        <v>82</v>
      </c>
      <c r="B51" s="4" t="s">
        <v>83</v>
      </c>
      <c r="C51" s="5">
        <v>140171</v>
      </c>
      <c r="D51" s="25">
        <v>51031</v>
      </c>
      <c r="E51" s="8">
        <v>48276</v>
      </c>
    </row>
    <row r="52" spans="1:5" ht="63" customHeight="1">
      <c r="A52" s="6" t="s">
        <v>163</v>
      </c>
      <c r="B52" s="4" t="s">
        <v>162</v>
      </c>
      <c r="C52" s="5">
        <v>15280</v>
      </c>
      <c r="D52" s="7">
        <v>16650</v>
      </c>
      <c r="E52" s="8">
        <v>16650</v>
      </c>
    </row>
    <row r="53" spans="1:5" ht="29.25" customHeight="1">
      <c r="A53" s="22" t="s">
        <v>84</v>
      </c>
      <c r="B53" s="1" t="s">
        <v>85</v>
      </c>
      <c r="C53" s="2">
        <f>C54</f>
        <v>9925</v>
      </c>
      <c r="D53" s="2">
        <f t="shared" ref="D53:E53" si="17">D54</f>
        <v>9925</v>
      </c>
      <c r="E53" s="3">
        <f t="shared" si="17"/>
        <v>9925</v>
      </c>
    </row>
    <row r="54" spans="1:5" ht="15" customHeight="1">
      <c r="A54" s="22" t="s">
        <v>86</v>
      </c>
      <c r="B54" s="1" t="s">
        <v>87</v>
      </c>
      <c r="C54" s="2">
        <f>SUM(C55:C57)</f>
        <v>9925</v>
      </c>
      <c r="D54" s="2">
        <f t="shared" ref="D54:E54" si="18">SUM(D55:D57)</f>
        <v>9925</v>
      </c>
      <c r="E54" s="3">
        <f t="shared" si="18"/>
        <v>9925</v>
      </c>
    </row>
    <row r="55" spans="1:5" ht="23.25" customHeight="1">
      <c r="A55" s="6" t="s">
        <v>88</v>
      </c>
      <c r="B55" s="4" t="s">
        <v>89</v>
      </c>
      <c r="C55" s="5">
        <v>1255</v>
      </c>
      <c r="D55" s="5">
        <v>1255</v>
      </c>
      <c r="E55" s="8">
        <v>1255</v>
      </c>
    </row>
    <row r="56" spans="1:5" ht="15" customHeight="1">
      <c r="A56" s="6" t="s">
        <v>90</v>
      </c>
      <c r="B56" s="4" t="s">
        <v>91</v>
      </c>
      <c r="C56" s="5">
        <v>8663</v>
      </c>
      <c r="D56" s="5">
        <v>8663</v>
      </c>
      <c r="E56" s="8">
        <v>8663</v>
      </c>
    </row>
    <row r="57" spans="1:5" ht="15" customHeight="1">
      <c r="A57" s="6" t="s">
        <v>92</v>
      </c>
      <c r="B57" s="4" t="s">
        <v>93</v>
      </c>
      <c r="C57" s="5">
        <v>7</v>
      </c>
      <c r="D57" s="5">
        <v>7</v>
      </c>
      <c r="E57" s="8">
        <v>7</v>
      </c>
    </row>
    <row r="58" spans="1:5" ht="33" customHeight="1">
      <c r="A58" s="22" t="s">
        <v>94</v>
      </c>
      <c r="B58" s="1" t="s">
        <v>95</v>
      </c>
      <c r="C58" s="2">
        <f>C59+C61</f>
        <v>14495</v>
      </c>
      <c r="D58" s="2">
        <f t="shared" ref="D58:E58" si="19">D59+D61</f>
        <v>14659.217000000001</v>
      </c>
      <c r="E58" s="3">
        <f t="shared" si="19"/>
        <v>14822</v>
      </c>
    </row>
    <row r="59" spans="1:5" ht="15" customHeight="1">
      <c r="A59" s="22" t="s">
        <v>96</v>
      </c>
      <c r="B59" s="1" t="s">
        <v>97</v>
      </c>
      <c r="C59" s="2">
        <f>C60</f>
        <v>12861</v>
      </c>
      <c r="D59" s="2">
        <f t="shared" ref="D59:E59" si="20">D60</f>
        <v>13019</v>
      </c>
      <c r="E59" s="3">
        <f t="shared" si="20"/>
        <v>13178</v>
      </c>
    </row>
    <row r="60" spans="1:5" ht="15" customHeight="1">
      <c r="A60" s="6" t="s">
        <v>98</v>
      </c>
      <c r="B60" s="4" t="s">
        <v>99</v>
      </c>
      <c r="C60" s="5">
        <v>12861</v>
      </c>
      <c r="D60" s="25">
        <v>13019</v>
      </c>
      <c r="E60" s="8">
        <v>13178</v>
      </c>
    </row>
    <row r="61" spans="1:5" ht="15" customHeight="1">
      <c r="A61" s="22" t="s">
        <v>100</v>
      </c>
      <c r="B61" s="1" t="s">
        <v>101</v>
      </c>
      <c r="C61" s="2">
        <f>SUM(C62:C63)</f>
        <v>1634</v>
      </c>
      <c r="D61" s="2">
        <f t="shared" ref="D61:E61" si="21">SUM(D62:D63)</f>
        <v>1640.2170000000001</v>
      </c>
      <c r="E61" s="3">
        <f t="shared" si="21"/>
        <v>1644</v>
      </c>
    </row>
    <row r="62" spans="1:5" ht="23.25" customHeight="1">
      <c r="A62" s="6" t="s">
        <v>102</v>
      </c>
      <c r="B62" s="4" t="s">
        <v>103</v>
      </c>
      <c r="C62" s="5">
        <v>500</v>
      </c>
      <c r="D62" s="25">
        <v>500</v>
      </c>
      <c r="E62" s="8">
        <v>500</v>
      </c>
    </row>
    <row r="63" spans="1:5" ht="15" customHeight="1">
      <c r="A63" s="6" t="s">
        <v>104</v>
      </c>
      <c r="B63" s="4" t="s">
        <v>105</v>
      </c>
      <c r="C63" s="5">
        <v>1134</v>
      </c>
      <c r="D63" s="25">
        <v>1140.2170000000001</v>
      </c>
      <c r="E63" s="8">
        <v>1144</v>
      </c>
    </row>
    <row r="64" spans="1:5" ht="23.25" customHeight="1">
      <c r="A64" s="22" t="s">
        <v>106</v>
      </c>
      <c r="B64" s="1" t="s">
        <v>107</v>
      </c>
      <c r="C64" s="2">
        <f>C65+C67+C69+C71</f>
        <v>127000</v>
      </c>
      <c r="D64" s="2">
        <f t="shared" ref="D64:E64" si="22">D65+D67+D69+D71</f>
        <v>27000</v>
      </c>
      <c r="E64" s="3">
        <f t="shared" si="22"/>
        <v>27000</v>
      </c>
    </row>
    <row r="65" spans="1:5" ht="15" customHeight="1">
      <c r="A65" s="22" t="s">
        <v>108</v>
      </c>
      <c r="B65" s="1" t="s">
        <v>109</v>
      </c>
      <c r="C65" s="2">
        <f>C66</f>
        <v>2000</v>
      </c>
      <c r="D65" s="2">
        <f t="shared" ref="D65:E65" si="23">D66</f>
        <v>2000</v>
      </c>
      <c r="E65" s="3">
        <f t="shared" si="23"/>
        <v>2000</v>
      </c>
    </row>
    <row r="66" spans="1:5" ht="20.25" customHeight="1">
      <c r="A66" s="6" t="s">
        <v>110</v>
      </c>
      <c r="B66" s="4" t="s">
        <v>111</v>
      </c>
      <c r="C66" s="5">
        <v>2000</v>
      </c>
      <c r="D66" s="25">
        <v>2000</v>
      </c>
      <c r="E66" s="8">
        <v>2000</v>
      </c>
    </row>
    <row r="67" spans="1:5" ht="23.25" customHeight="1">
      <c r="A67" s="22" t="s">
        <v>112</v>
      </c>
      <c r="B67" s="1" t="s">
        <v>113</v>
      </c>
      <c r="C67" s="2">
        <f>C68</f>
        <v>60000</v>
      </c>
      <c r="D67" s="2">
        <f t="shared" ref="D67:E67" si="24">D68</f>
        <v>10000</v>
      </c>
      <c r="E67" s="3">
        <f t="shared" si="24"/>
        <v>10000</v>
      </c>
    </row>
    <row r="68" spans="1:5" ht="23.25" customHeight="1">
      <c r="A68" s="6" t="s">
        <v>114</v>
      </c>
      <c r="B68" s="4" t="s">
        <v>115</v>
      </c>
      <c r="C68" s="5">
        <v>60000</v>
      </c>
      <c r="D68" s="25">
        <v>10000</v>
      </c>
      <c r="E68" s="8">
        <v>10000</v>
      </c>
    </row>
    <row r="69" spans="1:5" ht="57.75" customHeight="1">
      <c r="A69" s="22" t="s">
        <v>116</v>
      </c>
      <c r="B69" s="1" t="s">
        <v>117</v>
      </c>
      <c r="C69" s="2">
        <f>C70</f>
        <v>15000</v>
      </c>
      <c r="D69" s="2">
        <f t="shared" ref="D69:E69" si="25">D70</f>
        <v>5000</v>
      </c>
      <c r="E69" s="3">
        <f t="shared" si="25"/>
        <v>5000</v>
      </c>
    </row>
    <row r="70" spans="1:5" ht="37.5" customHeight="1">
      <c r="A70" s="6" t="s">
        <v>118</v>
      </c>
      <c r="B70" s="4" t="s">
        <v>119</v>
      </c>
      <c r="C70" s="5">
        <v>15000</v>
      </c>
      <c r="D70" s="25">
        <v>5000</v>
      </c>
      <c r="E70" s="8">
        <v>5000</v>
      </c>
    </row>
    <row r="71" spans="1:5" ht="37.5" customHeight="1">
      <c r="A71" s="22" t="s">
        <v>247</v>
      </c>
      <c r="B71" s="1" t="s">
        <v>248</v>
      </c>
      <c r="C71" s="2">
        <f>C72</f>
        <v>50000</v>
      </c>
      <c r="D71" s="57">
        <f>D72</f>
        <v>10000</v>
      </c>
      <c r="E71" s="29">
        <f>E72</f>
        <v>10000</v>
      </c>
    </row>
    <row r="72" spans="1:5" ht="37.5" customHeight="1">
      <c r="A72" s="6" t="s">
        <v>245</v>
      </c>
      <c r="B72" s="4" t="s">
        <v>246</v>
      </c>
      <c r="C72" s="5">
        <v>50000</v>
      </c>
      <c r="D72" s="7">
        <v>10000</v>
      </c>
      <c r="E72" s="8">
        <v>10000</v>
      </c>
    </row>
    <row r="73" spans="1:5" ht="20.25" customHeight="1">
      <c r="A73" s="22" t="s">
        <v>152</v>
      </c>
      <c r="B73" s="1" t="s">
        <v>153</v>
      </c>
      <c r="C73" s="2">
        <f>C74+C77+C79</f>
        <v>908</v>
      </c>
      <c r="D73" s="2">
        <f t="shared" ref="D73:E73" si="26">D74+D77+D79</f>
        <v>856.69</v>
      </c>
      <c r="E73" s="29">
        <f t="shared" si="26"/>
        <v>906.94200000000001</v>
      </c>
    </row>
    <row r="74" spans="1:5" ht="24">
      <c r="A74" s="22" t="s">
        <v>154</v>
      </c>
      <c r="B74" s="1" t="s">
        <v>155</v>
      </c>
      <c r="C74" s="2">
        <f>SUM(C75:C76)</f>
        <v>73</v>
      </c>
      <c r="D74" s="2">
        <f>SUM(D75:D76)</f>
        <v>71.69</v>
      </c>
      <c r="E74" s="3">
        <f>SUM(E75:E76)</f>
        <v>71.942000000000007</v>
      </c>
    </row>
    <row r="75" spans="1:5" ht="37.5" customHeight="1">
      <c r="A75" s="6" t="s">
        <v>156</v>
      </c>
      <c r="B75" s="4" t="s">
        <v>157</v>
      </c>
      <c r="C75" s="5">
        <v>38</v>
      </c>
      <c r="D75" s="7">
        <v>43.21</v>
      </c>
      <c r="E75" s="8">
        <v>41.942</v>
      </c>
    </row>
    <row r="76" spans="1:5" ht="37.5" customHeight="1">
      <c r="A76" s="6" t="s">
        <v>180</v>
      </c>
      <c r="B76" s="4" t="s">
        <v>181</v>
      </c>
      <c r="C76" s="5">
        <v>35</v>
      </c>
      <c r="D76" s="7">
        <v>28.48</v>
      </c>
      <c r="E76" s="8">
        <v>30</v>
      </c>
    </row>
    <row r="77" spans="1:5" ht="60">
      <c r="A77" s="22" t="s">
        <v>158</v>
      </c>
      <c r="B77" s="1" t="s">
        <v>159</v>
      </c>
      <c r="C77" s="2">
        <f>C78</f>
        <v>335</v>
      </c>
      <c r="D77" s="2">
        <f>D78</f>
        <v>335</v>
      </c>
      <c r="E77" s="29">
        <f>E78</f>
        <v>335</v>
      </c>
    </row>
    <row r="78" spans="1:5" ht="48">
      <c r="A78" s="6" t="s">
        <v>160</v>
      </c>
      <c r="B78" s="4" t="s">
        <v>161</v>
      </c>
      <c r="C78" s="5">
        <v>335</v>
      </c>
      <c r="D78" s="7">
        <v>335</v>
      </c>
      <c r="E78" s="8">
        <v>335</v>
      </c>
    </row>
    <row r="79" spans="1:5">
      <c r="A79" s="22" t="s">
        <v>197</v>
      </c>
      <c r="B79" s="1" t="s">
        <v>198</v>
      </c>
      <c r="C79" s="2">
        <f>C80</f>
        <v>500</v>
      </c>
      <c r="D79" s="2">
        <f>D80</f>
        <v>450</v>
      </c>
      <c r="E79" s="29">
        <f>E80</f>
        <v>500</v>
      </c>
    </row>
    <row r="80" spans="1:5" ht="36">
      <c r="A80" s="6" t="s">
        <v>199</v>
      </c>
      <c r="B80" s="4" t="s">
        <v>200</v>
      </c>
      <c r="C80" s="5">
        <v>500</v>
      </c>
      <c r="D80" s="7">
        <v>450</v>
      </c>
      <c r="E80" s="8">
        <v>500</v>
      </c>
    </row>
    <row r="81" spans="1:5">
      <c r="A81" s="22" t="s">
        <v>225</v>
      </c>
      <c r="B81" s="1" t="s">
        <v>224</v>
      </c>
      <c r="C81" s="2">
        <f>C82</f>
        <v>8500.69</v>
      </c>
      <c r="D81" s="2">
        <f>D82</f>
        <v>8369</v>
      </c>
      <c r="E81" s="29">
        <f>E82</f>
        <v>8369</v>
      </c>
    </row>
    <row r="82" spans="1:5">
      <c r="A82" s="22" t="s">
        <v>226</v>
      </c>
      <c r="B82" s="1" t="s">
        <v>227</v>
      </c>
      <c r="C82" s="2">
        <f>C83</f>
        <v>8500.69</v>
      </c>
      <c r="D82" s="2">
        <f t="shared" ref="D82:E82" si="27">D83</f>
        <v>8369</v>
      </c>
      <c r="E82" s="29">
        <f t="shared" si="27"/>
        <v>8369</v>
      </c>
    </row>
    <row r="83" spans="1:5">
      <c r="A83" s="6" t="s">
        <v>226</v>
      </c>
      <c r="B83" s="4" t="s">
        <v>227</v>
      </c>
      <c r="C83" s="5">
        <v>8500.69</v>
      </c>
      <c r="D83" s="7">
        <v>8369</v>
      </c>
      <c r="E83" s="8">
        <v>8369</v>
      </c>
    </row>
    <row r="84" spans="1:5" ht="24.75" customHeight="1">
      <c r="A84" s="22" t="s">
        <v>120</v>
      </c>
      <c r="B84" s="1" t="s">
        <v>121</v>
      </c>
      <c r="C84" s="2">
        <f>C85</f>
        <v>4889693.1289999997</v>
      </c>
      <c r="D84" s="2">
        <f t="shared" ref="D84:E84" si="28">D85</f>
        <v>5385456.0929999994</v>
      </c>
      <c r="E84" s="3">
        <f t="shared" si="28"/>
        <v>7529479.0580000002</v>
      </c>
    </row>
    <row r="85" spans="1:5" ht="31.5" customHeight="1">
      <c r="A85" s="22" t="s">
        <v>122</v>
      </c>
      <c r="B85" s="1" t="s">
        <v>123</v>
      </c>
      <c r="C85" s="2">
        <f>C86+C110+C129</f>
        <v>4889693.1289999997</v>
      </c>
      <c r="D85" s="2">
        <f>D86+D110+D129</f>
        <v>5385456.0929999994</v>
      </c>
      <c r="E85" s="3">
        <f>E86+E110+E129</f>
        <v>7529479.0580000002</v>
      </c>
    </row>
    <row r="86" spans="1:5" ht="24.75" customHeight="1">
      <c r="A86" s="22" t="s">
        <v>124</v>
      </c>
      <c r="B86" s="1" t="s">
        <v>125</v>
      </c>
      <c r="C86" s="2">
        <f>SUM(C87:C97)+C98</f>
        <v>2438198.84</v>
      </c>
      <c r="D86" s="2">
        <f>SUM(D87:D97)+D98</f>
        <v>2922580.4499999997</v>
      </c>
      <c r="E86" s="3">
        <f>SUM(E87:E97)+E98</f>
        <v>5182240.54</v>
      </c>
    </row>
    <row r="87" spans="1:5" ht="27" customHeight="1">
      <c r="A87" s="6" t="s">
        <v>147</v>
      </c>
      <c r="B87" s="4" t="s">
        <v>148</v>
      </c>
      <c r="C87" s="5">
        <v>0</v>
      </c>
      <c r="D87" s="25">
        <v>129960.49</v>
      </c>
      <c r="E87" s="8">
        <v>170000</v>
      </c>
    </row>
    <row r="88" spans="1:5" ht="69.75" customHeight="1">
      <c r="A88" s="6" t="s">
        <v>203</v>
      </c>
      <c r="B88" s="4" t="s">
        <v>212</v>
      </c>
      <c r="C88" s="5">
        <v>329711.05</v>
      </c>
      <c r="D88" s="7">
        <v>298073.65000000002</v>
      </c>
      <c r="E88" s="8">
        <v>0</v>
      </c>
    </row>
    <row r="89" spans="1:5" s="31" customFormat="1" ht="36">
      <c r="A89" s="6" t="s">
        <v>150</v>
      </c>
      <c r="B89" s="30" t="s">
        <v>151</v>
      </c>
      <c r="C89" s="5">
        <v>86567.9</v>
      </c>
      <c r="D89" s="25">
        <v>85595.8</v>
      </c>
      <c r="E89" s="8">
        <v>0</v>
      </c>
    </row>
    <row r="90" spans="1:5" ht="23.25" customHeight="1">
      <c r="A90" s="6" t="s">
        <v>145</v>
      </c>
      <c r="B90" s="4" t="s">
        <v>146</v>
      </c>
      <c r="C90" s="5">
        <v>1627.2</v>
      </c>
      <c r="D90" s="25">
        <v>1707.2</v>
      </c>
      <c r="E90" s="8">
        <v>2413.1</v>
      </c>
    </row>
    <row r="91" spans="1:5" ht="36">
      <c r="A91" s="6" t="s">
        <v>172</v>
      </c>
      <c r="B91" s="4" t="s">
        <v>174</v>
      </c>
      <c r="C91" s="5">
        <v>612.28</v>
      </c>
      <c r="D91" s="25">
        <v>628.38</v>
      </c>
      <c r="E91" s="8">
        <v>0</v>
      </c>
    </row>
    <row r="92" spans="1:5" ht="42.75" customHeight="1">
      <c r="A92" s="6" t="s">
        <v>173</v>
      </c>
      <c r="B92" s="4" t="s">
        <v>182</v>
      </c>
      <c r="C92" s="5">
        <v>94201.1</v>
      </c>
      <c r="D92" s="25">
        <v>8761.36</v>
      </c>
      <c r="E92" s="8">
        <v>125162.31</v>
      </c>
    </row>
    <row r="93" spans="1:5" ht="42.75" customHeight="1">
      <c r="A93" s="6" t="s">
        <v>173</v>
      </c>
      <c r="B93" s="4" t="s">
        <v>213</v>
      </c>
      <c r="C93" s="5">
        <v>230614.02</v>
      </c>
      <c r="D93" s="25">
        <v>219316.73</v>
      </c>
      <c r="E93" s="8">
        <v>65356.2</v>
      </c>
    </row>
    <row r="94" spans="1:5" ht="45.75" customHeight="1">
      <c r="A94" s="6" t="s">
        <v>149</v>
      </c>
      <c r="B94" s="4" t="s">
        <v>170</v>
      </c>
      <c r="C94" s="5">
        <v>406936.45</v>
      </c>
      <c r="D94" s="25">
        <v>1558245.13</v>
      </c>
      <c r="E94" s="8">
        <v>4149002.68</v>
      </c>
    </row>
    <row r="95" spans="1:5" ht="36.75" customHeight="1">
      <c r="A95" s="6" t="s">
        <v>149</v>
      </c>
      <c r="B95" s="4" t="s">
        <v>171</v>
      </c>
      <c r="C95" s="5">
        <v>8246.5300000000007</v>
      </c>
      <c r="D95" s="25">
        <v>0</v>
      </c>
      <c r="E95" s="8">
        <v>0</v>
      </c>
    </row>
    <row r="96" spans="1:5" ht="53.25" customHeight="1">
      <c r="A96" s="6" t="s">
        <v>149</v>
      </c>
      <c r="B96" s="4" t="s">
        <v>229</v>
      </c>
      <c r="C96" s="5">
        <v>115086.68</v>
      </c>
      <c r="D96" s="7">
        <v>0</v>
      </c>
      <c r="E96" s="8">
        <v>0</v>
      </c>
    </row>
    <row r="97" spans="1:5" ht="52.5" customHeight="1">
      <c r="A97" s="6" t="s">
        <v>149</v>
      </c>
      <c r="B97" s="4" t="s">
        <v>228</v>
      </c>
      <c r="C97" s="5">
        <v>705472.8</v>
      </c>
      <c r="D97" s="7">
        <v>190661.03</v>
      </c>
      <c r="E97" s="8">
        <v>0</v>
      </c>
    </row>
    <row r="98" spans="1:5" ht="21" customHeight="1">
      <c r="A98" s="22" t="s">
        <v>126</v>
      </c>
      <c r="B98" s="1" t="s">
        <v>127</v>
      </c>
      <c r="C98" s="2">
        <f>SUM(C99:C109)</f>
        <v>459122.82999999996</v>
      </c>
      <c r="D98" s="2">
        <f>SUM(D99:D109)</f>
        <v>429630.68000000005</v>
      </c>
      <c r="E98" s="3">
        <f>SUM(E99:E109)</f>
        <v>670306.25</v>
      </c>
    </row>
    <row r="99" spans="1:5" ht="32.25" customHeight="1">
      <c r="A99" s="6" t="s">
        <v>204</v>
      </c>
      <c r="B99" s="4" t="s">
        <v>205</v>
      </c>
      <c r="C99" s="5">
        <v>0</v>
      </c>
      <c r="D99" s="5">
        <v>8019</v>
      </c>
      <c r="E99" s="8">
        <v>0</v>
      </c>
    </row>
    <row r="100" spans="1:5" ht="43.5" customHeight="1">
      <c r="A100" s="6" t="s">
        <v>183</v>
      </c>
      <c r="B100" s="4" t="s">
        <v>184</v>
      </c>
      <c r="C100" s="5">
        <v>0</v>
      </c>
      <c r="D100" s="25">
        <v>93763.07</v>
      </c>
      <c r="E100" s="8">
        <v>0</v>
      </c>
    </row>
    <row r="101" spans="1:5" ht="29.25" customHeight="1">
      <c r="A101" s="6" t="s">
        <v>249</v>
      </c>
      <c r="B101" s="32" t="s">
        <v>250</v>
      </c>
      <c r="C101" s="5">
        <v>35019.660000000003</v>
      </c>
      <c r="D101" s="7">
        <v>0</v>
      </c>
      <c r="E101" s="8">
        <v>0</v>
      </c>
    </row>
    <row r="102" spans="1:5" ht="78.75" customHeight="1">
      <c r="A102" s="6" t="s">
        <v>164</v>
      </c>
      <c r="B102" s="32" t="s">
        <v>185</v>
      </c>
      <c r="C102" s="5">
        <v>1274</v>
      </c>
      <c r="D102" s="7">
        <v>1274</v>
      </c>
      <c r="E102" s="8">
        <v>1274</v>
      </c>
    </row>
    <row r="103" spans="1:5" ht="26.25" customHeight="1">
      <c r="A103" s="6" t="s">
        <v>165</v>
      </c>
      <c r="B103" s="32" t="s">
        <v>133</v>
      </c>
      <c r="C103" s="5">
        <v>7923</v>
      </c>
      <c r="D103" s="7">
        <v>8251</v>
      </c>
      <c r="E103" s="8">
        <v>8316</v>
      </c>
    </row>
    <row r="104" spans="1:5" ht="28.5" customHeight="1">
      <c r="A104" s="6" t="s">
        <v>175</v>
      </c>
      <c r="B104" s="4" t="s">
        <v>176</v>
      </c>
      <c r="C104" s="5">
        <v>33345</v>
      </c>
      <c r="D104" s="7">
        <v>193734.45</v>
      </c>
      <c r="E104" s="8">
        <v>641446.65</v>
      </c>
    </row>
    <row r="105" spans="1:5" ht="51">
      <c r="A105" s="51" t="s">
        <v>206</v>
      </c>
      <c r="B105" s="33" t="s">
        <v>207</v>
      </c>
      <c r="C105" s="38">
        <v>9966.4500000000007</v>
      </c>
      <c r="D105" s="7">
        <v>0</v>
      </c>
      <c r="E105" s="8">
        <v>0</v>
      </c>
    </row>
    <row r="106" spans="1:5" ht="30" customHeight="1">
      <c r="A106" s="51" t="s">
        <v>208</v>
      </c>
      <c r="B106" s="33" t="s">
        <v>209</v>
      </c>
      <c r="C106" s="38">
        <v>0</v>
      </c>
      <c r="D106" s="7">
        <v>8258.4</v>
      </c>
      <c r="E106" s="8">
        <v>19269.599999999999</v>
      </c>
    </row>
    <row r="107" spans="1:5" ht="51.75" customHeight="1">
      <c r="A107" s="51" t="s">
        <v>230</v>
      </c>
      <c r="B107" s="33" t="s">
        <v>232</v>
      </c>
      <c r="C107" s="38">
        <v>10353</v>
      </c>
      <c r="D107" s="7">
        <v>0</v>
      </c>
      <c r="E107" s="8">
        <v>0</v>
      </c>
    </row>
    <row r="108" spans="1:5" ht="34.5" customHeight="1">
      <c r="A108" s="51" t="s">
        <v>231</v>
      </c>
      <c r="B108" s="33" t="s">
        <v>233</v>
      </c>
      <c r="C108" s="38">
        <v>349964.43</v>
      </c>
      <c r="D108" s="7">
        <v>90017.08</v>
      </c>
      <c r="E108" s="8">
        <v>0</v>
      </c>
    </row>
    <row r="109" spans="1:5" ht="34.5" customHeight="1">
      <c r="A109" s="51" t="s">
        <v>235</v>
      </c>
      <c r="B109" s="33" t="s">
        <v>234</v>
      </c>
      <c r="C109" s="38">
        <v>11277.29</v>
      </c>
      <c r="D109" s="7">
        <v>26313.68</v>
      </c>
      <c r="E109" s="8">
        <v>0</v>
      </c>
    </row>
    <row r="110" spans="1:5" ht="23.25" customHeight="1">
      <c r="A110" s="39" t="s">
        <v>128</v>
      </c>
      <c r="B110" s="40" t="s">
        <v>129</v>
      </c>
      <c r="C110" s="2">
        <f>SUM(C111:C120)+C121</f>
        <v>2218405.6690000002</v>
      </c>
      <c r="D110" s="2">
        <f>SUM(D111:D120)+D121</f>
        <v>2251705.8429999999</v>
      </c>
      <c r="E110" s="3">
        <f>SUM(E111:E120)+E121</f>
        <v>2211231.5180000002</v>
      </c>
    </row>
    <row r="111" spans="1:5" ht="36">
      <c r="A111" s="6" t="s">
        <v>166</v>
      </c>
      <c r="B111" s="4" t="s">
        <v>186</v>
      </c>
      <c r="C111" s="5">
        <v>10005</v>
      </c>
      <c r="D111" s="25">
        <v>10071</v>
      </c>
      <c r="E111" s="8">
        <v>10139</v>
      </c>
    </row>
    <row r="112" spans="1:5" ht="36">
      <c r="A112" s="6" t="s">
        <v>167</v>
      </c>
      <c r="B112" s="4" t="s">
        <v>187</v>
      </c>
      <c r="C112" s="5">
        <v>3227</v>
      </c>
      <c r="D112" s="25">
        <v>3227</v>
      </c>
      <c r="E112" s="8">
        <v>3227</v>
      </c>
    </row>
    <row r="113" spans="1:5" ht="36">
      <c r="A113" s="6" t="s">
        <v>168</v>
      </c>
      <c r="B113" s="4" t="s">
        <v>188</v>
      </c>
      <c r="C113" s="5">
        <v>1307</v>
      </c>
      <c r="D113" s="25">
        <v>1309</v>
      </c>
      <c r="E113" s="8">
        <v>1310</v>
      </c>
    </row>
    <row r="114" spans="1:5" ht="48">
      <c r="A114" s="6" t="s">
        <v>251</v>
      </c>
      <c r="B114" s="4" t="s">
        <v>252</v>
      </c>
      <c r="C114" s="5">
        <v>273</v>
      </c>
      <c r="D114" s="7">
        <v>273</v>
      </c>
      <c r="E114" s="8">
        <v>273</v>
      </c>
    </row>
    <row r="115" spans="1:5" ht="60">
      <c r="A115" s="6" t="s">
        <v>177</v>
      </c>
      <c r="B115" s="4" t="s">
        <v>189</v>
      </c>
      <c r="C115" s="5">
        <v>354.52</v>
      </c>
      <c r="D115" s="5">
        <v>354.51</v>
      </c>
      <c r="E115" s="8">
        <v>354.51</v>
      </c>
    </row>
    <row r="116" spans="1:5" ht="60">
      <c r="A116" s="6" t="s">
        <v>210</v>
      </c>
      <c r="B116" s="4" t="s">
        <v>211</v>
      </c>
      <c r="C116" s="5">
        <v>5399</v>
      </c>
      <c r="D116" s="25">
        <v>5399</v>
      </c>
      <c r="E116" s="8">
        <v>5399</v>
      </c>
    </row>
    <row r="117" spans="1:5" ht="43.5" customHeight="1">
      <c r="A117" s="6" t="s">
        <v>138</v>
      </c>
      <c r="B117" s="4" t="s">
        <v>142</v>
      </c>
      <c r="C117" s="5">
        <v>34968</v>
      </c>
      <c r="D117" s="25">
        <v>34968</v>
      </c>
      <c r="E117" s="8">
        <v>34968</v>
      </c>
    </row>
    <row r="118" spans="1:5" ht="39.75" customHeight="1">
      <c r="A118" s="6" t="s">
        <v>139</v>
      </c>
      <c r="B118" s="4" t="s">
        <v>143</v>
      </c>
      <c r="C118" s="5">
        <v>8530</v>
      </c>
      <c r="D118" s="25">
        <v>38384</v>
      </c>
      <c r="E118" s="8">
        <v>0</v>
      </c>
    </row>
    <row r="119" spans="1:5" ht="33.75" customHeight="1">
      <c r="A119" s="6" t="s">
        <v>140</v>
      </c>
      <c r="B119" s="4" t="s">
        <v>190</v>
      </c>
      <c r="C119" s="5">
        <v>13086.06</v>
      </c>
      <c r="D119" s="25">
        <v>13698.24</v>
      </c>
      <c r="E119" s="8">
        <v>14244.48</v>
      </c>
    </row>
    <row r="120" spans="1:5" ht="34.5" customHeight="1">
      <c r="A120" s="6" t="s">
        <v>141</v>
      </c>
      <c r="B120" s="4" t="s">
        <v>144</v>
      </c>
      <c r="C120" s="5">
        <v>8.8999999999999996E-2</v>
      </c>
      <c r="D120" s="25">
        <v>2766.0929999999998</v>
      </c>
      <c r="E120" s="8">
        <v>60.527999999999999</v>
      </c>
    </row>
    <row r="121" spans="1:5" ht="22.5" customHeight="1">
      <c r="A121" s="22" t="s">
        <v>130</v>
      </c>
      <c r="B121" s="1" t="s">
        <v>131</v>
      </c>
      <c r="C121" s="2">
        <f>SUM(C122:C128)</f>
        <v>2141256</v>
      </c>
      <c r="D121" s="2">
        <f t="shared" ref="D121:E121" si="29">SUM(D122:D128)</f>
        <v>2141256</v>
      </c>
      <c r="E121" s="3">
        <f t="shared" si="29"/>
        <v>2141256</v>
      </c>
    </row>
    <row r="122" spans="1:5" ht="56.25" customHeight="1">
      <c r="A122" s="6" t="s">
        <v>169</v>
      </c>
      <c r="B122" s="4" t="s">
        <v>134</v>
      </c>
      <c r="C122" s="5">
        <v>1057</v>
      </c>
      <c r="D122" s="25">
        <v>1057</v>
      </c>
      <c r="E122" s="8">
        <v>1057</v>
      </c>
    </row>
    <row r="123" spans="1:5" ht="132">
      <c r="A123" s="6" t="s">
        <v>178</v>
      </c>
      <c r="B123" s="4" t="s">
        <v>191</v>
      </c>
      <c r="C123" s="5">
        <v>21236</v>
      </c>
      <c r="D123" s="25">
        <v>21236</v>
      </c>
      <c r="E123" s="8">
        <v>21236</v>
      </c>
    </row>
    <row r="124" spans="1:5" ht="108">
      <c r="A124" s="41" t="s">
        <v>179</v>
      </c>
      <c r="B124" s="42" t="s">
        <v>192</v>
      </c>
      <c r="C124" s="43">
        <v>2095366</v>
      </c>
      <c r="D124" s="44">
        <v>2095366</v>
      </c>
      <c r="E124" s="45">
        <v>2095366</v>
      </c>
    </row>
    <row r="125" spans="1:5" ht="60">
      <c r="A125" s="41" t="s">
        <v>214</v>
      </c>
      <c r="B125" s="42" t="s">
        <v>217</v>
      </c>
      <c r="C125" s="47">
        <v>11990</v>
      </c>
      <c r="D125" s="48">
        <v>11990</v>
      </c>
      <c r="E125" s="45">
        <v>11990</v>
      </c>
    </row>
    <row r="126" spans="1:5" ht="36">
      <c r="A126" s="41" t="s">
        <v>215</v>
      </c>
      <c r="B126" s="42" t="s">
        <v>253</v>
      </c>
      <c r="C126" s="47">
        <v>745</v>
      </c>
      <c r="D126" s="48">
        <v>745</v>
      </c>
      <c r="E126" s="45">
        <v>745</v>
      </c>
    </row>
    <row r="127" spans="1:5" ht="36">
      <c r="A127" s="41" t="s">
        <v>216</v>
      </c>
      <c r="B127" s="42" t="s">
        <v>254</v>
      </c>
      <c r="C127" s="47">
        <v>10010</v>
      </c>
      <c r="D127" s="48">
        <v>10010</v>
      </c>
      <c r="E127" s="45">
        <v>10010</v>
      </c>
    </row>
    <row r="128" spans="1:5" ht="48">
      <c r="A128" s="41" t="s">
        <v>219</v>
      </c>
      <c r="B128" s="42" t="s">
        <v>218</v>
      </c>
      <c r="C128" s="47">
        <v>852</v>
      </c>
      <c r="D128" s="48">
        <v>852</v>
      </c>
      <c r="E128" s="45">
        <v>852</v>
      </c>
    </row>
    <row r="129" spans="1:5">
      <c r="A129" s="22" t="s">
        <v>220</v>
      </c>
      <c r="B129" s="1" t="s">
        <v>221</v>
      </c>
      <c r="C129" s="50">
        <f>SUM(C130:C132)</f>
        <v>233088.62</v>
      </c>
      <c r="D129" s="50">
        <f t="shared" ref="D129:E129" si="30">SUM(D130:D132)</f>
        <v>211169.8</v>
      </c>
      <c r="E129" s="49">
        <f t="shared" si="30"/>
        <v>136007</v>
      </c>
    </row>
    <row r="130" spans="1:5" ht="48">
      <c r="A130" s="52" t="s">
        <v>255</v>
      </c>
      <c r="B130" s="46" t="s">
        <v>256</v>
      </c>
      <c r="C130" s="47">
        <v>7120.9</v>
      </c>
      <c r="D130" s="48">
        <v>8607.7999999999993</v>
      </c>
      <c r="E130" s="45">
        <v>0</v>
      </c>
    </row>
    <row r="131" spans="1:5" ht="72">
      <c r="A131" s="52" t="s">
        <v>257</v>
      </c>
      <c r="B131" s="46" t="s">
        <v>258</v>
      </c>
      <c r="C131" s="47">
        <v>51715</v>
      </c>
      <c r="D131" s="48">
        <v>51715</v>
      </c>
      <c r="E131" s="45">
        <v>0</v>
      </c>
    </row>
    <row r="132" spans="1:5">
      <c r="A132" s="22" t="s">
        <v>222</v>
      </c>
      <c r="B132" s="1" t="s">
        <v>223</v>
      </c>
      <c r="C132" s="50">
        <f>SUM(C133:C137)</f>
        <v>174252.72</v>
      </c>
      <c r="D132" s="50">
        <f t="shared" ref="D132:E132" si="31">SUM(D133:D137)</f>
        <v>150847</v>
      </c>
      <c r="E132" s="49">
        <f t="shared" si="31"/>
        <v>136007</v>
      </c>
    </row>
    <row r="133" spans="1:5" ht="72">
      <c r="A133" s="54" t="s">
        <v>236</v>
      </c>
      <c r="B133" s="46" t="s">
        <v>237</v>
      </c>
      <c r="C133" s="47">
        <v>3300.72</v>
      </c>
      <c r="D133" s="48">
        <v>0</v>
      </c>
      <c r="E133" s="53">
        <v>0</v>
      </c>
    </row>
    <row r="134" spans="1:5" ht="39" customHeight="1">
      <c r="A134" s="72" t="s">
        <v>259</v>
      </c>
      <c r="B134" s="46" t="s">
        <v>263</v>
      </c>
      <c r="C134" s="47">
        <v>136007</v>
      </c>
      <c r="D134" s="48">
        <v>136007</v>
      </c>
      <c r="E134" s="53">
        <v>136007</v>
      </c>
    </row>
    <row r="135" spans="1:5" ht="60">
      <c r="A135" s="72" t="s">
        <v>260</v>
      </c>
      <c r="B135" s="46" t="s">
        <v>264</v>
      </c>
      <c r="C135" s="47">
        <v>12085</v>
      </c>
      <c r="D135" s="48">
        <v>0</v>
      </c>
      <c r="E135" s="53">
        <v>0</v>
      </c>
    </row>
    <row r="136" spans="1:5" ht="36">
      <c r="A136" s="72" t="s">
        <v>261</v>
      </c>
      <c r="B136" s="46" t="s">
        <v>265</v>
      </c>
      <c r="C136" s="47">
        <v>6360</v>
      </c>
      <c r="D136" s="48">
        <v>14840</v>
      </c>
      <c r="E136" s="53">
        <v>0</v>
      </c>
    </row>
    <row r="137" spans="1:5" ht="24">
      <c r="A137" s="72" t="s">
        <v>262</v>
      </c>
      <c r="B137" s="46" t="s">
        <v>266</v>
      </c>
      <c r="C137" s="47">
        <v>16500</v>
      </c>
      <c r="D137" s="48">
        <v>0</v>
      </c>
      <c r="E137" s="53">
        <v>0</v>
      </c>
    </row>
    <row r="138" spans="1:5" ht="15" customHeight="1" thickBot="1">
      <c r="A138" s="64" t="s">
        <v>132</v>
      </c>
      <c r="B138" s="65"/>
      <c r="C138" s="34">
        <f>C7+C84</f>
        <v>10796113.419</v>
      </c>
      <c r="D138" s="34">
        <f>D7+D84</f>
        <v>10541181</v>
      </c>
      <c r="E138" s="55">
        <f>E7+E84</f>
        <v>12958996</v>
      </c>
    </row>
    <row r="139" spans="1:5" ht="21" customHeight="1">
      <c r="A139" s="35"/>
      <c r="B139" s="35"/>
      <c r="C139" s="35"/>
      <c r="D139" s="35"/>
      <c r="E139" s="36"/>
    </row>
    <row r="140" spans="1:5">
      <c r="A140" s="37" t="s">
        <v>135</v>
      </c>
    </row>
    <row r="141" spans="1:5" ht="15" customHeight="1">
      <c r="A141" s="63" t="s">
        <v>136</v>
      </c>
      <c r="B141" s="63"/>
      <c r="C141" s="56" t="s">
        <v>137</v>
      </c>
    </row>
  </sheetData>
  <mergeCells count="9">
    <mergeCell ref="D1:E1"/>
    <mergeCell ref="D4:E4"/>
    <mergeCell ref="A2:E2"/>
    <mergeCell ref="A3:E3"/>
    <mergeCell ref="A141:B141"/>
    <mergeCell ref="A138:B138"/>
    <mergeCell ref="A4:A5"/>
    <mergeCell ref="B4:B5"/>
    <mergeCell ref="C4:C5"/>
  </mergeCells>
  <pageMargins left="1.1811023622047245" right="0.39370078740157483" top="0.78740157480314965" bottom="0.39370078740157483" header="0.59055118110236227" footer="0.23622047244094491"/>
  <pageSetup paperSize="9" scale="90" fitToHeight="0" orientation="landscape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 1</vt:lpstr>
      <vt:lpstr>'Приложение 1'!Заголовки_для_печати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Орлова Светлана</cp:lastModifiedBy>
  <cp:lastPrinted>2024-01-24T12:49:00Z</cp:lastPrinted>
  <dcterms:created xsi:type="dcterms:W3CDTF">2019-11-01T08:25:04Z</dcterms:created>
  <dcterms:modified xsi:type="dcterms:W3CDTF">2024-11-12T06:31:03Z</dcterms:modified>
</cp:coreProperties>
</file>