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Print_Titles" localSheetId="0">Лист1!$7:$9</definedName>
  </definedNames>
  <calcPr calcId="125725"/>
</workbook>
</file>

<file path=xl/calcChain.xml><?xml version="1.0" encoding="utf-8"?>
<calcChain xmlns="http://schemas.openxmlformats.org/spreadsheetml/2006/main">
  <c r="N85" i="1"/>
  <c r="M85"/>
  <c r="L85"/>
  <c r="K85"/>
  <c r="J85"/>
  <c r="I85"/>
  <c r="N173"/>
  <c r="M173"/>
  <c r="L173"/>
  <c r="K173"/>
  <c r="J173"/>
  <c r="N171"/>
  <c r="M171"/>
  <c r="L171"/>
  <c r="K171"/>
  <c r="J171"/>
  <c r="I173"/>
  <c r="I171"/>
  <c r="I151" l="1"/>
  <c r="I140"/>
  <c r="I125" s="1"/>
  <c r="I98"/>
  <c r="I87" s="1"/>
  <c r="K69"/>
  <c r="J69"/>
  <c r="K58"/>
  <c r="J58"/>
  <c r="K12"/>
  <c r="J12"/>
  <c r="I69"/>
  <c r="I80"/>
  <c r="I64"/>
  <c r="I58"/>
  <c r="I53"/>
  <c r="I41"/>
  <c r="I37"/>
  <c r="I34"/>
  <c r="I32" s="1"/>
  <c r="I25"/>
  <c r="I26"/>
  <c r="I20"/>
  <c r="I12"/>
  <c r="I84" l="1"/>
  <c r="I83" s="1"/>
  <c r="I11"/>
  <c r="K151"/>
  <c r="J151"/>
  <c r="K140"/>
  <c r="K125" s="1"/>
  <c r="J140"/>
  <c r="J125" s="1"/>
  <c r="K98"/>
  <c r="K87" s="1"/>
  <c r="J98"/>
  <c r="J87" s="1"/>
  <c r="K80"/>
  <c r="J80"/>
  <c r="K64"/>
  <c r="J64"/>
  <c r="K53"/>
  <c r="J53"/>
  <c r="K41"/>
  <c r="J41"/>
  <c r="K37"/>
  <c r="J37"/>
  <c r="K34"/>
  <c r="K32" s="1"/>
  <c r="J34"/>
  <c r="J32" s="1"/>
  <c r="K26"/>
  <c r="K25" s="1"/>
  <c r="J26"/>
  <c r="J25" s="1"/>
  <c r="J11" s="1"/>
  <c r="K20"/>
  <c r="J20"/>
  <c r="N37"/>
  <c r="M37"/>
  <c r="L37"/>
  <c r="N12"/>
  <c r="M12"/>
  <c r="L12"/>
  <c r="N41"/>
  <c r="M41"/>
  <c r="N58"/>
  <c r="M58"/>
  <c r="L58"/>
  <c r="N64"/>
  <c r="M64"/>
  <c r="N69"/>
  <c r="M69"/>
  <c r="L69"/>
  <c r="N80"/>
  <c r="M80"/>
  <c r="L80"/>
  <c r="N98"/>
  <c r="N87" s="1"/>
  <c r="M98"/>
  <c r="M87" s="1"/>
  <c r="L98"/>
  <c r="L87" s="1"/>
  <c r="N140"/>
  <c r="N125" s="1"/>
  <c r="M140"/>
  <c r="M125" s="1"/>
  <c r="L140"/>
  <c r="L125" s="1"/>
  <c r="N151"/>
  <c r="M151"/>
  <c r="L151"/>
  <c r="M84" l="1"/>
  <c r="M83" s="1"/>
  <c r="L84"/>
  <c r="L83" s="1"/>
  <c r="N84"/>
  <c r="N83" s="1"/>
  <c r="K84"/>
  <c r="K83" s="1"/>
  <c r="J84"/>
  <c r="J83" s="1"/>
  <c r="J176" s="1"/>
  <c r="I176"/>
  <c r="K11"/>
  <c r="K176" l="1"/>
  <c r="L64"/>
  <c r="N53"/>
  <c r="M53"/>
  <c r="L53"/>
  <c r="L41"/>
  <c r="N34"/>
  <c r="N32" s="1"/>
  <c r="M34"/>
  <c r="M32" s="1"/>
  <c r="L34"/>
  <c r="L32" s="1"/>
  <c r="N26"/>
  <c r="N25" s="1"/>
  <c r="M26"/>
  <c r="M25" s="1"/>
  <c r="L26"/>
  <c r="L25" s="1"/>
  <c r="N20"/>
  <c r="M20"/>
  <c r="L20"/>
  <c r="M11" l="1"/>
  <c r="M176" s="1"/>
  <c r="N11"/>
  <c r="N176" s="1"/>
  <c r="L11"/>
  <c r="L176" s="1"/>
</calcChain>
</file>

<file path=xl/sharedStrings.xml><?xml version="1.0" encoding="utf-8"?>
<sst xmlns="http://schemas.openxmlformats.org/spreadsheetml/2006/main" count="1348" uniqueCount="315">
  <si>
    <t>39</t>
  </si>
  <si>
    <t>999</t>
  </si>
  <si>
    <t>04</t>
  </si>
  <si>
    <t>0010</t>
  </si>
  <si>
    <t>150</t>
  </si>
  <si>
    <t>Прочие субвенции бюджетам городских округов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</si>
  <si>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</t>
  </si>
  <si>
    <t>02</t>
  </si>
  <si>
    <t>0013</t>
  </si>
  <si>
    <t>Прочие субвенции бюджетам городских округов (выплата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аттестации)</t>
  </si>
  <si>
    <t>0014</t>
  </si>
  <si>
    <t>Прочие субвенции бюджетам городских округов (выплату пособия педагогическим работникам муниципальных дошкольных и общеобразовательных организаций - молодым специалистам: дошкольное образование)</t>
  </si>
  <si>
    <t>0015</t>
  </si>
  <si>
    <t>Прочие субвенции бюджетам городских округов (выплата пособия педагогическим работникам муниципальных дошкольных и общеобразовательных организаций - молодым специалистам: начальное, основное, среднее общее)</t>
  </si>
  <si>
    <t>0016</t>
  </si>
  <si>
    <t>Прочие субвенции бюджетам городских округов (обеспечение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программам)</t>
  </si>
  <si>
    <t>45</t>
  </si>
  <si>
    <t>179</t>
  </si>
  <si>
    <t>0000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</si>
  <si>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</si>
  <si>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303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</si>
  <si>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</si>
  <si>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044</t>
  </si>
  <si>
    <t>49</t>
  </si>
  <si>
    <t>0019</t>
  </si>
  <si>
    <t>Прочие межбюджетные трансферты, передаваемые бюджетам городских округов (обеспечение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области)</t>
  </si>
  <si>
    <t>0020</t>
  </si>
  <si>
    <t>Прочие межбюджетные трансферты, передаваемые бюджетам городских округов (выплата ежемесячных доплат за напряженный труд работникам муниципальных дошкольных и общеобразовательных организаций )</t>
  </si>
  <si>
    <t>0021</t>
  </si>
  <si>
    <t>Прочие межбюджетные трансферты, передаваемые бюджетам городских округов (стимулирующие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организациях)</t>
  </si>
  <si>
    <t>0022</t>
  </si>
  <si>
    <t>Прочие межбюджетные трансферты, передаваемые бюджетам городских округов (установку специализированного оборудования на территории муниципальных образований)</t>
  </si>
  <si>
    <t>0023</t>
  </si>
  <si>
    <t>Прочие межбюджетные трансферты, передаваемые бюджетам городских округов (возмещение затрат, связанных с получением комплексных экологических разрешений)</t>
  </si>
  <si>
    <t>Проект бюджета</t>
  </si>
  <si>
    <t>Единица измерения</t>
  </si>
  <si>
    <t>Код классификации доходов бюджетов</t>
  </si>
  <si>
    <t>Наименование кода классификации доходов бюджета</t>
  </si>
  <si>
    <t xml:space="preserve">Прогноз к проекту Закона о бюджете 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</si>
  <si>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</si>
  <si>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</si>
  <si>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</si>
  <si>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</si>
  <si>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</si>
  <si>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</si>
  <si>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</si>
  <si>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</si>
  <si>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</si>
  <si>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2025 год</t>
  </si>
  <si>
    <t>на 2026 год</t>
  </si>
  <si>
    <t>на 2027 год</t>
  </si>
  <si>
    <t>1</t>
  </si>
  <si>
    <t>01</t>
  </si>
  <si>
    <t>010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</si>
  <si>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</si>
  <si>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</si>
  <si>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</si>
  <si>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</si>
  <si>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</si>
  <si>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</si>
  <si>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</si>
  <si>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</si>
  <si>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</si>
  <si>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</si>
  <si>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</si>
  <si>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</si>
  <si>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</si>
  <si>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</si>
  <si>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</si>
  <si>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</si>
  <si>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</si>
  <si>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</si>
  <si>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</si>
  <si>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</si>
  <si>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</si>
  <si>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</si>
  <si>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</si>
  <si>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</si>
  <si>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</si>
  <si>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07</t>
  </si>
  <si>
    <t>000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</si>
  <si>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</si>
  <si>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</si>
  <si>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</si>
  <si>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032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</si>
  <si>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</si>
  <si>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042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</si>
  <si>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</si>
  <si>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08</t>
  </si>
  <si>
    <t>1050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</si>
  <si>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</si>
  <si>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1060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</si>
  <si>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</si>
  <si>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за выдачу разрешения на установку рекламной конструкции</t>
  </si>
  <si>
    <t>11</t>
  </si>
  <si>
    <t>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</si>
  <si>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</si>
  <si>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</si>
  <si>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</si>
  <si>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</si>
  <si>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034</t>
  </si>
  <si>
    <t>0001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</si>
  <si>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(арендная плата МКУ "МФЦ")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</si>
  <si>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</si>
  <si>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</si>
  <si>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</si>
  <si>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</si>
  <si>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09</t>
  </si>
  <si>
    <t>0002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</si>
  <si>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о размещении терминала)</t>
  </si>
  <si>
    <t>0005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</si>
  <si>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</si>
  <si>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0007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</si>
  <si>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в рамках концессионного соглашения)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</si>
  <si>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</si>
  <si>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(доходы от сдачи в аренду рекламных конструкций)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</si>
  <si>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(денежные средства по договорам на размещение нестационарных торговых объектов) </t>
  </si>
  <si>
    <t>12</t>
  </si>
  <si>
    <t>6000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</si>
  <si>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</si>
  <si>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</si>
  <si>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</si>
  <si>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</si>
  <si>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</si>
  <si>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13</t>
  </si>
  <si>
    <t>994</t>
  </si>
  <si>
    <t>130</t>
  </si>
  <si>
    <t>Прочие доходы от оказания платных услуг (работ) получателями средств  бюджетов городских округов (МУ "АСС")</t>
  </si>
  <si>
    <t>Прочие доходы от оказания платных услуг (работ) получателями средств  бюджетов городских округов (МКУ "МФЦ")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</si>
  <si>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</si>
  <si>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</si>
  <si>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0003</t>
  </si>
  <si>
    <t>Прочие доходы от компенсации затрат бюджетов городских округов (возмещение арендаторами коммунальных услуг за предыдущий месяц МКУ "МФЦ")</t>
  </si>
  <si>
    <t>0008</t>
  </si>
  <si>
    <t xml:space="preserve">Прочие доходы от компенсации затрат бюджетов городских округов (возврат средств субсидии, субвенции прошлых лет по результатам проверки в связи с невыполнением муниципального задания) </t>
  </si>
  <si>
    <t>14</t>
  </si>
  <si>
    <t>410</t>
  </si>
  <si>
    <t>Доходы от продажи квартир, находящихся в собственности городских округов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</si>
  <si>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</si>
  <si>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</si>
  <si>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</si>
  <si>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</si>
  <si>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16</t>
  </si>
  <si>
    <t>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</si>
  <si>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</si>
  <si>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</si>
  <si>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</si>
  <si>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</si>
  <si>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</si>
  <si>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доходам, получаемые в виде арендной платы, а также средства от продажи права на заключение договор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</si>
  <si>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0006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</si>
  <si>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 по договорам на размещение нестационарных торговых объектов)</t>
  </si>
  <si>
    <t>9000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</si>
  <si>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</si>
  <si>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</si>
  <si>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</si>
  <si>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</si>
  <si>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</si>
  <si>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17</t>
  </si>
  <si>
    <t>180</t>
  </si>
  <si>
    <t>Прочие неналоговые доходы бюджетов городских округов (плата за размещение объектов на землях или земельных участках, находящихся в муниципальной собственности или собственность на которые не разграничена, без предоставления земельных участков и установления сервитутов, расположенных в границах городских округов)</t>
  </si>
  <si>
    <t>Прочие неналоговые доходы бюджетов городских округов (неосновательное обогащение за пользование земельными участками и имуществом)</t>
  </si>
  <si>
    <t>20</t>
  </si>
  <si>
    <t>077</t>
  </si>
  <si>
    <t>Субсидии бюджетам городских округов на софинансирование капитальных вложений в объекты муниципальной собственности</t>
  </si>
  <si>
    <t>302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</si>
  <si>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</si>
  <si>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</si>
  <si>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</si>
  <si>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</si>
  <si>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497</t>
  </si>
  <si>
    <t>Субсидии бюджетам городских округов на реализацию мероприятий по обеспечению жильем молодых семей</t>
  </si>
  <si>
    <t>519</t>
  </si>
  <si>
    <t>Субсидии бюджетам городских округов на поддержку отрасли культуры</t>
  </si>
  <si>
    <t>555</t>
  </si>
  <si>
    <t>Субсидии бюджетам городских округов на реализацию программ формирования современной городской среды</t>
  </si>
  <si>
    <t>27</t>
  </si>
  <si>
    <t>227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</si>
  <si>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</si>
  <si>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29</t>
  </si>
  <si>
    <t>Прочие субсидии бюджетам городских округов (реализация мероприятий по улучшению жилищных условий многодетных семей)</t>
  </si>
  <si>
    <t>Прочие субсидии бюджетам городских округов (подготовка основания, приобретение и установка плоскостных спортивных сооружений в муниципальных образованиях Московской области)</t>
  </si>
  <si>
    <t>Прочие субсидии бюджетам городских округов (софинансирование работ по капитальному ремонту и ремонту автомобильных дорог общего пользования местного значения)</t>
  </si>
  <si>
    <t>Прочие субсидии бюджетам городских округов (государственная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помещений)</t>
  </si>
  <si>
    <t>0017</t>
  </si>
  <si>
    <t>Прочие субсидии бюджетам городских округов (мероприятия по организации отдыха детей в каникулярное время)</t>
  </si>
  <si>
    <t>0038</t>
  </si>
  <si>
    <t>Прочие субсидии бюджетам городских округов (благоустройство лесопарковых зон)</t>
  </si>
  <si>
    <t>0050</t>
  </si>
  <si>
    <t>Прочие субсидии бюджетам городских округов (укрепление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коллектива)</t>
  </si>
  <si>
    <t>0051</t>
  </si>
  <si>
    <t>Прочие субсидии бюджетам городских округов (капитальный ремонт сетей водоснабжения, водоотведения, теплоснабжения )</t>
  </si>
  <si>
    <t>0057</t>
  </si>
  <si>
    <t>Прочие субсидии бюджетам городских округов (капитальный ремонт объектов теплоснабжения, расположенных на территории военных городков, переданных из федеральной собственности в собственность муниципальных образований Московской области)</t>
  </si>
  <si>
    <t>0058</t>
  </si>
  <si>
    <t>Прочие субсидии бюджетам городских округов (капитальный ремонт сетей теплоснабжения на территории  муниципальных образований Московской области)</t>
  </si>
  <si>
    <t>0059</t>
  </si>
  <si>
    <t>Прочие субсидии бюджетам городских округов (реализация мероприятий по капитальному ремонту объектов теплоснабжения)</t>
  </si>
  <si>
    <t>30</t>
  </si>
  <si>
    <t>Субвенции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</si>
  <si>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Субвенции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</si>
  <si>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0004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</si>
  <si>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</si>
  <si>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</si>
  <si>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на 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</si>
  <si>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Субвенции бюджетам городских округов на выполнение  передаваемых полномочий субъектов Российской Федерации (осуществление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помещений)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</si>
  <si>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</si>
  <si>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</si>
  <si>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</si>
  <si>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082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</si>
  <si>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</si>
  <si>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118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</si>
  <si>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</si>
  <si>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</si>
  <si>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городских округов (осуществление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экспертизы)</t>
  </si>
  <si>
    <t>0009</t>
  </si>
  <si>
    <t>Прочие субвенции бюджетам городских округов (финансовое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на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программам)</t>
  </si>
  <si>
    <t>00</t>
  </si>
  <si>
    <t>НАЛОГОВЫЕ И НЕНАЛОГОВЫЕ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</si>
  <si>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</si>
  <si>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</si>
  <si>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</si>
  <si>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</si>
  <si>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</si>
  <si>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</si>
  <si>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</si>
  <si>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</si>
  <si>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</si>
  <si>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</si>
  <si>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</si>
  <si>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</si>
  <si>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</si>
  <si>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</si>
  <si>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</si>
  <si>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</si>
  <si>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</si>
  <si>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</si>
  <si>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Прочие субвенции</t>
  </si>
  <si>
    <t>40</t>
  </si>
  <si>
    <t>Иные межбюджетные трансферты</t>
  </si>
  <si>
    <t>ФИНАНСОВОЕ УПРАВЛЕНИЕ АДМИНИСТРАЦИИ ГОРОДСКОГО ОКРУГА ЭЛЕКТРОСТАЛЬ МОСКОВСКОЙ ОБЛАСТИ</t>
  </si>
  <si>
    <t xml:space="preserve">План по доходам в текущем 2024 году </t>
  </si>
  <si>
    <t>Ожидаемое  исполнение 2024 года</t>
  </si>
  <si>
    <t xml:space="preserve">Факт отчетного 2023 года </t>
  </si>
  <si>
    <t>Сведения о прогнозируемых объемах поступлений по видам доходов</t>
  </si>
  <si>
    <t>Финансовый орган</t>
  </si>
  <si>
    <t>Наименование публично-правового образования</t>
  </si>
  <si>
    <t>бюджет городского округа Электросталь</t>
  </si>
  <si>
    <t>Этап</t>
  </si>
  <si>
    <t>тыс. рублей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</si>
  <si>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</si>
  <si>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</si>
  <si>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</si>
  <si>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Субсидия на реализацию мероприятий федеральной целевой программы «Увековечение памяти погибших при защите Отечества на 2019-2024 годы»</t>
  </si>
  <si>
    <t>299</t>
  </si>
  <si>
    <t>Субсидии бюджетам городских округов на реализацию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</si>
  <si>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750</t>
  </si>
  <si>
    <t>786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</si>
  <si>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</si>
  <si>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Прочие субсидии бюджетам городских округов (ремонт подъездов в многоквартирных домах)</t>
  </si>
  <si>
    <t>0011</t>
  </si>
  <si>
    <t>Прочие субсидии бюджетам городских округов (организация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области)</t>
  </si>
  <si>
    <t>0027</t>
  </si>
  <si>
    <t>0029</t>
  </si>
  <si>
    <t>0030</t>
  </si>
  <si>
    <t>0035</t>
  </si>
  <si>
    <t>0036</t>
  </si>
  <si>
    <t>Прочие субсидии бюджетам городских округов (обустройство и установка детских игровых площадок на территории муниципальных образований Московской области)</t>
  </si>
  <si>
    <t>Прочие субсидии бюджетам городских округов (ремонт дворовых территорий)</t>
  </si>
  <si>
    <t>Прочие субсидии бюджетам городских округов (ямочный ремонт асфальтового покрытия дворовых территорий)</t>
  </si>
  <si>
    <t>Прочие субсидии бюджетам городских округов (создание и ремонт пешеходных коммуникаций)</t>
  </si>
  <si>
    <t>Прочие субсидии бюджетам городских округов (реализация проектов граждан, сформированных в рамках практик инициативного бюджетирования)</t>
  </si>
  <si>
    <t>Прочие субсидии бюджетам городских округов (проведение работ по капитальному ремонту зданий региональных (муниципальных) общеобразовательных организаций)</t>
  </si>
  <si>
    <t>Прочие субсидии бюджетам городских округов (оснащение отремонтированных зданий общеобразовательных организаций средствами обучения и воспитания)</t>
  </si>
  <si>
    <t>0044</t>
  </si>
  <si>
    <t>0045</t>
  </si>
  <si>
    <t>0047</t>
  </si>
  <si>
    <t>0048</t>
  </si>
  <si>
    <t>Прочие субсидии бюджетам городских округов (софинансирование расходов на организацию деятельности многофункциональных центров предоставления государственных и муниципальных услуг)</t>
  </si>
  <si>
    <t>Прочие субсидии бюджетам городских округов (благоустройство территорий муниципальных общеобразовательных организаций, в зданиях которых выполнен капитальный ремонт)</t>
  </si>
  <si>
    <t>Прочие субсидии бюджетам городских округов  (создание доступной среды в муниципальных учреждениях культуры)</t>
  </si>
  <si>
    <t>Прочие субсидии бюджетам городских округов (создание доступной среды в муниципальных учреждениях дополнительного образования сферы культуры
(неконкурсная)</t>
  </si>
  <si>
    <t>Субвенции бюджетам городских округов на выполнение  передаваемых полномочий субъектов Российской Федерации (обеспечение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архивах)</t>
  </si>
  <si>
    <t>Субвенции бюджетам городских округов на выполнение передаваемых полномочий субъектов Российской Федерации (осуществление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газом)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</si>
  <si>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</si>
  <si>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</si>
  <si>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субвенции бюджетам городских округов (осуществление государственных полномочий Московской области в области земельных отношений)</t>
  </si>
  <si>
    <t>Прочие субвенции бюджетам городских округов (осуществление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доме)</t>
  </si>
  <si>
    <t>454</t>
  </si>
  <si>
    <t>Межбюджетные трансферты, передаваемые бюджетам городских округов на создание модельных муниципальных библиотек</t>
  </si>
  <si>
    <t>Межбюджетные трансферты, передаваемые бюджетам городских округов на поддержку отрасли культуры</t>
  </si>
  <si>
    <t>0012</t>
  </si>
  <si>
    <t>Прочие межбюджетные трансферты, передаваемые бюджетам 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</si>
  <si>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>Прочие межбюджетные трансферты, передаваемые бюджетам  городских округов (предоставление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организациях)</t>
  </si>
  <si>
    <t>Прочие межбюджетные трансферты, передаваемые бюджетам  городских округов (финансирование организаций дополнительного образования сферы культуры, направленное на социальную поддержку одаренных детей)</t>
  </si>
  <si>
    <t>Прочие межбюджетные трансферты, передаваемые бюджетам  городских округов (сохранение достигнутого уровня заработной платы работников муниципальных учреждений культуры)</t>
  </si>
  <si>
    <t>Прочие межбюджетные трансферты, передаваемые бюджетам  городских округов (сохранение достигнутого уровня заработной платы отдельных категорий работников в сферах здравоохранения, культуры)</t>
  </si>
  <si>
    <t>Прочие межбюджетные трансферты, передаваемые бюджетам  городских округов (сохранение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спорта)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</si>
  <si>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</si>
  <si>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</si>
  <si>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</si>
  <si>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</si>
  <si>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050</t>
  </si>
  <si>
    <t>19</t>
  </si>
  <si>
    <t>60</t>
  </si>
  <si>
    <t>Дотации бюджетам бюджетной системы Российской Федерации</t>
  </si>
  <si>
    <t>Прочие дотации бюджетам городских округов</t>
  </si>
  <si>
    <t>0043</t>
  </si>
  <si>
    <t>Прочие субсидии бюджетам городских округов (мероприятия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области)</t>
  </si>
  <si>
    <t>0056</t>
  </si>
  <si>
    <t>Прочие субсидии бюджетам городских округов (оснащение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систем)</t>
  </si>
  <si>
    <t>Прочие субвенции бюджетам городских округов (предоставление жилищного сертификата и единовременной социальной выплаты)</t>
  </si>
  <si>
    <t>Прочие межбюджетные трансферты, передаваемые бюджетам городских округов (резервный фонд Правительства Московской области)</t>
  </si>
  <si>
    <t>0018</t>
  </si>
  <si>
    <t>Всего доходов:</t>
  </si>
</sst>
</file>

<file path=xl/styles.xml><?xml version="1.0" encoding="utf-8"?>
<styleSheet xmlns="http://schemas.openxmlformats.org/spreadsheetml/2006/main">
  <numFmts count="1">
    <numFmt numFmtId="165" formatCode="#,##0.0"/>
  </numFmts>
  <fonts count="17">
    <font>
      <sz val="11"/>
      <color indexed="8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8"/>
      <color rgb="FF000000"/>
      <name val="Times New Roman"/>
      <family val="1"/>
      <charset val="1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1"/>
      <color indexed="8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/>
    <xf numFmtId="0" fontId="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3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9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left" wrapText="1"/>
    </xf>
    <xf numFmtId="0" fontId="14" fillId="0" borderId="0" xfId="0" applyNumberFormat="1" applyFont="1" applyFill="1" applyBorder="1" applyAlignment="1">
      <alignment horizontal="center"/>
    </xf>
    <xf numFmtId="0" fontId="11" fillId="0" borderId="3" xfId="0" applyNumberFormat="1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6" fillId="0" borderId="5" xfId="1" applyNumberFormat="1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right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 wrapText="1"/>
    </xf>
    <xf numFmtId="49" fontId="5" fillId="0" borderId="8" xfId="0" applyNumberFormat="1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49" fontId="10" fillId="0" borderId="8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right" vertical="center" wrapText="1"/>
    </xf>
    <xf numFmtId="165" fontId="15" fillId="0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4" fontId="8" fillId="0" borderId="12" xfId="0" applyNumberFormat="1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</cellXfs>
  <cellStyles count="2">
    <cellStyle name="Обычный" xfId="0" builtinId="0"/>
    <cellStyle name="Пояснение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8"/>
  <sheetViews>
    <sheetView tabSelected="1" zoomScaleNormal="100" workbookViewId="0">
      <selection activeCell="Q4" sqref="Q4"/>
    </sheetView>
  </sheetViews>
  <sheetFormatPr defaultRowHeight="15"/>
  <cols>
    <col min="1" max="1" width="7.42578125" customWidth="1"/>
    <col min="2" max="2" width="8" customWidth="1"/>
    <col min="3" max="3" width="7" customWidth="1"/>
    <col min="4" max="4" width="7.7109375" customWidth="1"/>
    <col min="5" max="5" width="7.28515625" customWidth="1"/>
    <col min="6" max="6" width="7.5703125" customWidth="1"/>
    <col min="7" max="7" width="9.42578125" customWidth="1"/>
    <col min="8" max="8" width="36.5703125" customWidth="1"/>
    <col min="9" max="11" width="12.7109375" customWidth="1"/>
    <col min="12" max="14" width="13.140625" customWidth="1"/>
    <col min="15" max="15" width="2.7109375" customWidth="1"/>
  </cols>
  <sheetData>
    <row r="1" spans="1:15" s="7" customFormat="1" ht="46.5" customHeight="1">
      <c r="A1" s="32" t="s">
        <v>244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s="7" customFormat="1" ht="30" customHeight="1">
      <c r="A2" s="31" t="s">
        <v>245</v>
      </c>
      <c r="B2" s="31"/>
      <c r="C2" s="31"/>
      <c r="D2" s="30" t="s">
        <v>240</v>
      </c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s="7" customFormat="1" ht="35.25" customHeight="1">
      <c r="A3" s="39" t="s">
        <v>246</v>
      </c>
      <c r="B3" s="39"/>
      <c r="C3" s="39"/>
      <c r="D3" s="41" t="s">
        <v>247</v>
      </c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5" s="7" customFormat="1" ht="18" customHeight="1">
      <c r="A4" s="31" t="s">
        <v>248</v>
      </c>
      <c r="B4" s="31"/>
      <c r="C4" s="31"/>
      <c r="D4" s="41" t="s">
        <v>34</v>
      </c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5" s="7" customFormat="1" ht="21" customHeight="1">
      <c r="A5" s="31" t="s">
        <v>35</v>
      </c>
      <c r="B5" s="31"/>
      <c r="C5" s="31"/>
      <c r="D5" s="33" t="s">
        <v>249</v>
      </c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5" s="7" customFormat="1" ht="18.75" customHeight="1" thickBot="1">
      <c r="A6" s="42"/>
      <c r="B6" s="42"/>
      <c r="C6" s="42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5" ht="23.25" customHeight="1">
      <c r="A7" s="45" t="s">
        <v>36</v>
      </c>
      <c r="B7" s="46"/>
      <c r="C7" s="46"/>
      <c r="D7" s="46"/>
      <c r="E7" s="46"/>
      <c r="F7" s="46"/>
      <c r="G7" s="46"/>
      <c r="H7" s="47" t="s">
        <v>37</v>
      </c>
      <c r="I7" s="48" t="s">
        <v>243</v>
      </c>
      <c r="J7" s="48" t="s">
        <v>241</v>
      </c>
      <c r="K7" s="48" t="s">
        <v>242</v>
      </c>
      <c r="L7" s="47" t="s">
        <v>38</v>
      </c>
      <c r="M7" s="47"/>
      <c r="N7" s="49"/>
      <c r="O7" s="3"/>
    </row>
    <row r="8" spans="1:15" ht="30" customHeight="1">
      <c r="A8" s="50" t="s">
        <v>39</v>
      </c>
      <c r="B8" s="34"/>
      <c r="C8" s="34"/>
      <c r="D8" s="34"/>
      <c r="E8" s="34"/>
      <c r="F8" s="34" t="s">
        <v>40</v>
      </c>
      <c r="G8" s="34"/>
      <c r="H8" s="34"/>
      <c r="I8" s="43"/>
      <c r="J8" s="43"/>
      <c r="K8" s="43"/>
      <c r="L8" s="34"/>
      <c r="M8" s="34"/>
      <c r="N8" s="51"/>
      <c r="O8" s="3"/>
    </row>
    <row r="9" spans="1:15" ht="63" customHeight="1">
      <c r="A9" s="52" t="s">
        <v>41</v>
      </c>
      <c r="B9" s="26" t="s">
        <v>42</v>
      </c>
      <c r="C9" s="26" t="s">
        <v>43</v>
      </c>
      <c r="D9" s="26" t="s">
        <v>44</v>
      </c>
      <c r="E9" s="26" t="s">
        <v>45</v>
      </c>
      <c r="F9" s="26" t="s">
        <v>46</v>
      </c>
      <c r="G9" s="26" t="s">
        <v>47</v>
      </c>
      <c r="H9" s="34"/>
      <c r="I9" s="43"/>
      <c r="J9" s="43"/>
      <c r="K9" s="43"/>
      <c r="L9" s="25" t="s">
        <v>48</v>
      </c>
      <c r="M9" s="25" t="s">
        <v>49</v>
      </c>
      <c r="N9" s="53" t="s">
        <v>50</v>
      </c>
      <c r="O9" s="3"/>
    </row>
    <row r="10" spans="1:15" ht="15" customHeight="1">
      <c r="A10" s="5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55">
        <v>14</v>
      </c>
      <c r="O10" s="3"/>
    </row>
    <row r="11" spans="1:15" s="12" customFormat="1" ht="30.75" customHeight="1">
      <c r="A11" s="56" t="s">
        <v>51</v>
      </c>
      <c r="B11" s="13" t="s">
        <v>217</v>
      </c>
      <c r="C11" s="13" t="s">
        <v>217</v>
      </c>
      <c r="D11" s="13" t="s">
        <v>80</v>
      </c>
      <c r="E11" s="13" t="s">
        <v>217</v>
      </c>
      <c r="F11" s="13" t="s">
        <v>18</v>
      </c>
      <c r="G11" s="13" t="s">
        <v>80</v>
      </c>
      <c r="H11" s="15" t="s">
        <v>218</v>
      </c>
      <c r="I11" s="14">
        <f>I12+I20+I25+I32+I37+I41+I53+I58+I64+I69+I80</f>
        <v>5088323.7984099993</v>
      </c>
      <c r="J11" s="14">
        <f t="shared" ref="J11:K11" si="0">J12+J20+J25+J32+J37+J41+J53+J58+J64+J69+J80</f>
        <v>5067137.3037</v>
      </c>
      <c r="K11" s="14">
        <f t="shared" si="0"/>
        <v>5067137.3037</v>
      </c>
      <c r="L11" s="14">
        <f>L12+L20+L25+L32+L37+L41+L53+L58+L64+L69+L80</f>
        <v>5906420.29</v>
      </c>
      <c r="M11" s="14">
        <f>M12+M20+M25+M32+M37+M41+M53+M58+M64+M69+M80</f>
        <v>5155724.9070000006</v>
      </c>
      <c r="N11" s="57">
        <f>N12+N20+N25+N32+N37+N41+N53+N58+N64+N69+N80</f>
        <v>5429516.9419999998</v>
      </c>
    </row>
    <row r="12" spans="1:15" s="12" customFormat="1" ht="20.25" customHeight="1">
      <c r="A12" s="58" t="s">
        <v>51</v>
      </c>
      <c r="B12" s="10" t="s">
        <v>52</v>
      </c>
      <c r="C12" s="10" t="s">
        <v>7</v>
      </c>
      <c r="D12" s="10" t="s">
        <v>80</v>
      </c>
      <c r="E12" s="10" t="s">
        <v>52</v>
      </c>
      <c r="F12" s="10" t="s">
        <v>18</v>
      </c>
      <c r="G12" s="10" t="s">
        <v>55</v>
      </c>
      <c r="H12" s="11" t="s">
        <v>219</v>
      </c>
      <c r="I12" s="5">
        <f>SUM(I13:I19)</f>
        <v>3450133.6979999994</v>
      </c>
      <c r="J12" s="5">
        <f t="shared" ref="J12:K12" si="1">SUM(J13:J19)</f>
        <v>3216409.2721799999</v>
      </c>
      <c r="K12" s="5">
        <f t="shared" si="1"/>
        <v>3216409.2721799999</v>
      </c>
      <c r="L12" s="5">
        <f>SUM(L13:L16)</f>
        <v>3815487</v>
      </c>
      <c r="M12" s="5">
        <f t="shared" ref="M12:N12" si="2">SUM(M13:M16)</f>
        <v>3056363</v>
      </c>
      <c r="N12" s="6">
        <f t="shared" si="2"/>
        <v>3062012</v>
      </c>
    </row>
    <row r="13" spans="1:15" s="22" customFormat="1" ht="135.75" customHeight="1">
      <c r="A13" s="59" t="s">
        <v>51</v>
      </c>
      <c r="B13" s="19" t="s">
        <v>52</v>
      </c>
      <c r="C13" s="19" t="s">
        <v>7</v>
      </c>
      <c r="D13" s="19" t="s">
        <v>53</v>
      </c>
      <c r="E13" s="19" t="s">
        <v>52</v>
      </c>
      <c r="F13" s="19" t="s">
        <v>54</v>
      </c>
      <c r="G13" s="19" t="s">
        <v>55</v>
      </c>
      <c r="H13" s="1" t="s">
        <v>56</v>
      </c>
      <c r="I13" s="27">
        <v>3138829.7009999999</v>
      </c>
      <c r="J13" s="27">
        <v>2956226.3721799999</v>
      </c>
      <c r="K13" s="27">
        <v>2956226.3721799999</v>
      </c>
      <c r="L13" s="2">
        <v>3746735</v>
      </c>
      <c r="M13" s="2">
        <v>3006139</v>
      </c>
      <c r="N13" s="60">
        <v>3011930</v>
      </c>
    </row>
    <row r="14" spans="1:15" ht="124.5" customHeight="1">
      <c r="A14" s="59" t="s">
        <v>51</v>
      </c>
      <c r="B14" s="19" t="s">
        <v>52</v>
      </c>
      <c r="C14" s="19" t="s">
        <v>7</v>
      </c>
      <c r="D14" s="19" t="s">
        <v>57</v>
      </c>
      <c r="E14" s="19" t="s">
        <v>52</v>
      </c>
      <c r="F14" s="19" t="s">
        <v>54</v>
      </c>
      <c r="G14" s="19" t="s">
        <v>55</v>
      </c>
      <c r="H14" s="1" t="s">
        <v>58</v>
      </c>
      <c r="I14" s="27">
        <v>2370.826</v>
      </c>
      <c r="J14" s="27">
        <v>8000</v>
      </c>
      <c r="K14" s="27">
        <v>8000</v>
      </c>
      <c r="L14" s="2">
        <v>11440</v>
      </c>
      <c r="M14" s="2">
        <v>9166</v>
      </c>
      <c r="N14" s="60">
        <v>9183</v>
      </c>
    </row>
    <row r="15" spans="1:15" ht="102" customHeight="1">
      <c r="A15" s="59" t="s">
        <v>51</v>
      </c>
      <c r="B15" s="19" t="s">
        <v>52</v>
      </c>
      <c r="C15" s="19" t="s">
        <v>7</v>
      </c>
      <c r="D15" s="19" t="s">
        <v>59</v>
      </c>
      <c r="E15" s="19" t="s">
        <v>52</v>
      </c>
      <c r="F15" s="19" t="s">
        <v>54</v>
      </c>
      <c r="G15" s="19" t="s">
        <v>55</v>
      </c>
      <c r="H15" s="1" t="s">
        <v>60</v>
      </c>
      <c r="I15" s="27">
        <v>39555.082000000002</v>
      </c>
      <c r="J15" s="27">
        <v>32329.599999999999</v>
      </c>
      <c r="K15" s="27">
        <v>32329.599999999999</v>
      </c>
      <c r="L15" s="2">
        <v>55000</v>
      </c>
      <c r="M15" s="2">
        <v>39720</v>
      </c>
      <c r="N15" s="60">
        <v>39792</v>
      </c>
    </row>
    <row r="16" spans="1:15" ht="102" customHeight="1">
      <c r="A16" s="59" t="s">
        <v>51</v>
      </c>
      <c r="B16" s="19" t="s">
        <v>52</v>
      </c>
      <c r="C16" s="19" t="s">
        <v>7</v>
      </c>
      <c r="D16" s="19" t="s">
        <v>61</v>
      </c>
      <c r="E16" s="19" t="s">
        <v>52</v>
      </c>
      <c r="F16" s="19" t="s">
        <v>54</v>
      </c>
      <c r="G16" s="19" t="s">
        <v>55</v>
      </c>
      <c r="H16" s="1" t="s">
        <v>62</v>
      </c>
      <c r="I16" s="27">
        <v>13287.985000000001</v>
      </c>
      <c r="J16" s="27">
        <v>10288.299999999999</v>
      </c>
      <c r="K16" s="27">
        <v>10288.299999999999</v>
      </c>
      <c r="L16" s="2">
        <v>2312</v>
      </c>
      <c r="M16" s="2">
        <v>1338</v>
      </c>
      <c r="N16" s="60">
        <v>1107</v>
      </c>
    </row>
    <row r="17" spans="1:14" ht="88.5" customHeight="1">
      <c r="A17" s="61" t="s">
        <v>51</v>
      </c>
      <c r="B17" s="37" t="s">
        <v>52</v>
      </c>
      <c r="C17" s="37" t="s">
        <v>7</v>
      </c>
      <c r="D17" s="37" t="s">
        <v>114</v>
      </c>
      <c r="E17" s="37" t="s">
        <v>52</v>
      </c>
      <c r="F17" s="37" t="s">
        <v>54</v>
      </c>
      <c r="G17" s="37" t="s">
        <v>55</v>
      </c>
      <c r="H17" s="38" t="s">
        <v>250</v>
      </c>
      <c r="I17" s="27">
        <v>109364.91</v>
      </c>
      <c r="J17" s="27">
        <v>79114.7</v>
      </c>
      <c r="K17" s="27">
        <v>79114.7</v>
      </c>
      <c r="L17" s="2">
        <v>0</v>
      </c>
      <c r="M17" s="2">
        <v>0</v>
      </c>
      <c r="N17" s="60">
        <v>0</v>
      </c>
    </row>
    <row r="18" spans="1:14" ht="78" customHeight="1">
      <c r="A18" s="61" t="s">
        <v>51</v>
      </c>
      <c r="B18" s="37" t="s">
        <v>52</v>
      </c>
      <c r="C18" s="37" t="s">
        <v>7</v>
      </c>
      <c r="D18" s="37" t="s">
        <v>126</v>
      </c>
      <c r="E18" s="37" t="s">
        <v>52</v>
      </c>
      <c r="F18" s="37" t="s">
        <v>54</v>
      </c>
      <c r="G18" s="37" t="s">
        <v>55</v>
      </c>
      <c r="H18" s="38" t="s">
        <v>251</v>
      </c>
      <c r="I18" s="27">
        <v>52241.993000000002</v>
      </c>
      <c r="J18" s="27">
        <v>44283.3</v>
      </c>
      <c r="K18" s="27">
        <v>44283.3</v>
      </c>
      <c r="L18" s="2">
        <v>0</v>
      </c>
      <c r="M18" s="2">
        <v>0</v>
      </c>
      <c r="N18" s="60">
        <v>0</v>
      </c>
    </row>
    <row r="19" spans="1:14" ht="78" customHeight="1">
      <c r="A19" s="61" t="s">
        <v>51</v>
      </c>
      <c r="B19" s="37" t="s">
        <v>52</v>
      </c>
      <c r="C19" s="37" t="s">
        <v>7</v>
      </c>
      <c r="D19" s="37" t="s">
        <v>143</v>
      </c>
      <c r="E19" s="37" t="s">
        <v>52</v>
      </c>
      <c r="F19" s="37" t="s">
        <v>54</v>
      </c>
      <c r="G19" s="37" t="s">
        <v>55</v>
      </c>
      <c r="H19" s="38" t="s">
        <v>252</v>
      </c>
      <c r="I19" s="27">
        <v>94483.201000000001</v>
      </c>
      <c r="J19" s="27">
        <v>86167</v>
      </c>
      <c r="K19" s="27">
        <v>86167</v>
      </c>
      <c r="L19" s="2">
        <v>0</v>
      </c>
      <c r="M19" s="2">
        <v>0</v>
      </c>
      <c r="N19" s="60">
        <v>0</v>
      </c>
    </row>
    <row r="20" spans="1:14" s="12" customFormat="1" ht="37.5" customHeight="1">
      <c r="A20" s="56" t="s">
        <v>51</v>
      </c>
      <c r="B20" s="13" t="s">
        <v>63</v>
      </c>
      <c r="C20" s="13" t="s">
        <v>217</v>
      </c>
      <c r="D20" s="13" t="s">
        <v>80</v>
      </c>
      <c r="E20" s="13" t="s">
        <v>217</v>
      </c>
      <c r="F20" s="13" t="s">
        <v>18</v>
      </c>
      <c r="G20" s="13" t="s">
        <v>80</v>
      </c>
      <c r="H20" s="15" t="s">
        <v>220</v>
      </c>
      <c r="I20" s="14">
        <f t="shared" ref="I20:K20" si="3">SUM(I21:I24)</f>
        <v>18335.405000000002</v>
      </c>
      <c r="J20" s="14">
        <f t="shared" si="3"/>
        <v>19522</v>
      </c>
      <c r="K20" s="14">
        <f t="shared" si="3"/>
        <v>19522</v>
      </c>
      <c r="L20" s="14">
        <f t="shared" ref="L20:N20" si="4">SUM(L21:L24)</f>
        <v>19972</v>
      </c>
      <c r="M20" s="14">
        <f t="shared" si="4"/>
        <v>21446</v>
      </c>
      <c r="N20" s="57">
        <f t="shared" si="4"/>
        <v>22425</v>
      </c>
    </row>
    <row r="21" spans="1:14" s="7" customFormat="1" ht="102" customHeight="1">
      <c r="A21" s="62" t="s">
        <v>51</v>
      </c>
      <c r="B21" s="20" t="s">
        <v>63</v>
      </c>
      <c r="C21" s="20" t="s">
        <v>7</v>
      </c>
      <c r="D21" s="20" t="s">
        <v>64</v>
      </c>
      <c r="E21" s="20" t="s">
        <v>52</v>
      </c>
      <c r="F21" s="20" t="s">
        <v>18</v>
      </c>
      <c r="G21" s="20" t="s">
        <v>55</v>
      </c>
      <c r="H21" s="8" t="s">
        <v>65</v>
      </c>
      <c r="I21" s="28">
        <v>9500.5730000000003</v>
      </c>
      <c r="J21" s="28">
        <v>9745</v>
      </c>
      <c r="K21" s="28">
        <v>9745</v>
      </c>
      <c r="L21" s="9">
        <v>10641</v>
      </c>
      <c r="M21" s="9">
        <v>11285</v>
      </c>
      <c r="N21" s="63">
        <v>11805</v>
      </c>
    </row>
    <row r="22" spans="1:14" ht="113.25" customHeight="1">
      <c r="A22" s="59" t="s">
        <v>51</v>
      </c>
      <c r="B22" s="19" t="s">
        <v>63</v>
      </c>
      <c r="C22" s="19" t="s">
        <v>7</v>
      </c>
      <c r="D22" s="19" t="s">
        <v>66</v>
      </c>
      <c r="E22" s="19" t="s">
        <v>52</v>
      </c>
      <c r="F22" s="19" t="s">
        <v>18</v>
      </c>
      <c r="G22" s="19" t="s">
        <v>55</v>
      </c>
      <c r="H22" s="1" t="s">
        <v>67</v>
      </c>
      <c r="I22" s="27">
        <v>49.62</v>
      </c>
      <c r="J22" s="27">
        <v>55</v>
      </c>
      <c r="K22" s="27">
        <v>55</v>
      </c>
      <c r="L22" s="2">
        <v>55</v>
      </c>
      <c r="M22" s="2">
        <v>58</v>
      </c>
      <c r="N22" s="60">
        <v>61</v>
      </c>
    </row>
    <row r="23" spans="1:14" ht="102" customHeight="1">
      <c r="A23" s="59" t="s">
        <v>51</v>
      </c>
      <c r="B23" s="19" t="s">
        <v>63</v>
      </c>
      <c r="C23" s="19" t="s">
        <v>7</v>
      </c>
      <c r="D23" s="19" t="s">
        <v>68</v>
      </c>
      <c r="E23" s="19" t="s">
        <v>52</v>
      </c>
      <c r="F23" s="19" t="s">
        <v>18</v>
      </c>
      <c r="G23" s="19" t="s">
        <v>55</v>
      </c>
      <c r="H23" s="1" t="s">
        <v>69</v>
      </c>
      <c r="I23" s="27">
        <v>9819.5830000000005</v>
      </c>
      <c r="J23" s="27">
        <v>10802</v>
      </c>
      <c r="K23" s="27">
        <v>10802</v>
      </c>
      <c r="L23" s="2">
        <v>10932</v>
      </c>
      <c r="M23" s="2">
        <v>11828</v>
      </c>
      <c r="N23" s="60">
        <v>12349</v>
      </c>
    </row>
    <row r="24" spans="1:14" ht="102" customHeight="1">
      <c r="A24" s="59" t="s">
        <v>51</v>
      </c>
      <c r="B24" s="19" t="s">
        <v>63</v>
      </c>
      <c r="C24" s="19" t="s">
        <v>7</v>
      </c>
      <c r="D24" s="19" t="s">
        <v>70</v>
      </c>
      <c r="E24" s="19" t="s">
        <v>52</v>
      </c>
      <c r="F24" s="19" t="s">
        <v>18</v>
      </c>
      <c r="G24" s="19" t="s">
        <v>55</v>
      </c>
      <c r="H24" s="1" t="s">
        <v>71</v>
      </c>
      <c r="I24" s="27">
        <v>-1034.3710000000001</v>
      </c>
      <c r="J24" s="27">
        <v>-1080</v>
      </c>
      <c r="K24" s="27">
        <v>-1080</v>
      </c>
      <c r="L24" s="2">
        <v>-1656</v>
      </c>
      <c r="M24" s="2">
        <v>-1725</v>
      </c>
      <c r="N24" s="60">
        <v>-1790</v>
      </c>
    </row>
    <row r="25" spans="1:14" s="12" customFormat="1" ht="27" customHeight="1">
      <c r="A25" s="56" t="s">
        <v>51</v>
      </c>
      <c r="B25" s="13" t="s">
        <v>72</v>
      </c>
      <c r="C25" s="13" t="s">
        <v>217</v>
      </c>
      <c r="D25" s="13" t="s">
        <v>80</v>
      </c>
      <c r="E25" s="13" t="s">
        <v>217</v>
      </c>
      <c r="F25" s="13" t="s">
        <v>18</v>
      </c>
      <c r="G25" s="13" t="s">
        <v>80</v>
      </c>
      <c r="H25" s="15" t="s">
        <v>221</v>
      </c>
      <c r="I25" s="14">
        <f>I26+I29+I30+I31-962</f>
        <v>541767.57900000003</v>
      </c>
      <c r="J25" s="14">
        <f>J26+J29+J30+J31</f>
        <v>738773</v>
      </c>
      <c r="K25" s="14">
        <f t="shared" ref="K25" si="5">K26+K29+K30+K31</f>
        <v>738773</v>
      </c>
      <c r="L25" s="14">
        <f>L26+L29+L30+L31</f>
        <v>1009168</v>
      </c>
      <c r="M25" s="14">
        <f t="shared" ref="M25:N25" si="6">M26+M29+M30+M31</f>
        <v>1182507</v>
      </c>
      <c r="N25" s="57">
        <f t="shared" si="6"/>
        <v>1428854</v>
      </c>
    </row>
    <row r="26" spans="1:14" s="12" customFormat="1" ht="24" customHeight="1">
      <c r="A26" s="58" t="s">
        <v>51</v>
      </c>
      <c r="B26" s="10" t="s">
        <v>72</v>
      </c>
      <c r="C26" s="10" t="s">
        <v>52</v>
      </c>
      <c r="D26" s="10" t="s">
        <v>80</v>
      </c>
      <c r="E26" s="10" t="s">
        <v>217</v>
      </c>
      <c r="F26" s="10" t="s">
        <v>18</v>
      </c>
      <c r="G26" s="10" t="s">
        <v>55</v>
      </c>
      <c r="H26" s="11" t="s">
        <v>222</v>
      </c>
      <c r="I26" s="27">
        <f t="shared" ref="I26" si="7">I27+I28</f>
        <v>526121.57900000003</v>
      </c>
      <c r="J26" s="5">
        <f t="shared" ref="J26:K26" si="8">J27+J28</f>
        <v>680000</v>
      </c>
      <c r="K26" s="5">
        <f t="shared" si="8"/>
        <v>680000</v>
      </c>
      <c r="L26" s="5">
        <f t="shared" ref="L26:N26" si="9">L27+L28</f>
        <v>920805</v>
      </c>
      <c r="M26" s="5">
        <f t="shared" si="9"/>
        <v>1117229</v>
      </c>
      <c r="N26" s="6">
        <f t="shared" si="9"/>
        <v>1356927</v>
      </c>
    </row>
    <row r="27" spans="1:14" ht="57" customHeight="1">
      <c r="A27" s="59" t="s">
        <v>51</v>
      </c>
      <c r="B27" s="19" t="s">
        <v>72</v>
      </c>
      <c r="C27" s="19" t="s">
        <v>52</v>
      </c>
      <c r="D27" s="19" t="s">
        <v>73</v>
      </c>
      <c r="E27" s="19" t="s">
        <v>52</v>
      </c>
      <c r="F27" s="19" t="s">
        <v>54</v>
      </c>
      <c r="G27" s="19" t="s">
        <v>55</v>
      </c>
      <c r="H27" s="1" t="s">
        <v>74</v>
      </c>
      <c r="I27" s="27">
        <v>443060.94900000002</v>
      </c>
      <c r="J27" s="27">
        <v>565217</v>
      </c>
      <c r="K27" s="27">
        <v>565217</v>
      </c>
      <c r="L27" s="2">
        <v>773476</v>
      </c>
      <c r="M27" s="2">
        <v>938472</v>
      </c>
      <c r="N27" s="60">
        <v>1139819</v>
      </c>
    </row>
    <row r="28" spans="1:14" ht="90.75" customHeight="1">
      <c r="A28" s="59" t="s">
        <v>51</v>
      </c>
      <c r="B28" s="19" t="s">
        <v>72</v>
      </c>
      <c r="C28" s="19" t="s">
        <v>52</v>
      </c>
      <c r="D28" s="19" t="s">
        <v>75</v>
      </c>
      <c r="E28" s="19" t="s">
        <v>52</v>
      </c>
      <c r="F28" s="19" t="s">
        <v>54</v>
      </c>
      <c r="G28" s="19" t="s">
        <v>55</v>
      </c>
      <c r="H28" s="1" t="s">
        <v>76</v>
      </c>
      <c r="I28" s="27">
        <v>83060.63</v>
      </c>
      <c r="J28" s="27">
        <v>114783</v>
      </c>
      <c r="K28" s="27">
        <v>114783</v>
      </c>
      <c r="L28" s="2">
        <v>147329</v>
      </c>
      <c r="M28" s="2">
        <v>178757</v>
      </c>
      <c r="N28" s="60">
        <v>217108</v>
      </c>
    </row>
    <row r="29" spans="1:14" ht="45.75" customHeight="1">
      <c r="A29" s="59" t="s">
        <v>51</v>
      </c>
      <c r="B29" s="19" t="s">
        <v>72</v>
      </c>
      <c r="C29" s="19" t="s">
        <v>63</v>
      </c>
      <c r="D29" s="19" t="s">
        <v>53</v>
      </c>
      <c r="E29" s="19" t="s">
        <v>52</v>
      </c>
      <c r="F29" s="19" t="s">
        <v>54</v>
      </c>
      <c r="G29" s="19" t="s">
        <v>55</v>
      </c>
      <c r="H29" s="1" t="s">
        <v>77</v>
      </c>
      <c r="I29" s="27">
        <v>0</v>
      </c>
      <c r="J29" s="27">
        <v>0</v>
      </c>
      <c r="K29" s="27">
        <v>0</v>
      </c>
      <c r="L29" s="2">
        <v>0</v>
      </c>
      <c r="M29" s="2">
        <v>0</v>
      </c>
      <c r="N29" s="60">
        <v>545</v>
      </c>
    </row>
    <row r="30" spans="1:14" ht="57" customHeight="1">
      <c r="A30" s="59" t="s">
        <v>51</v>
      </c>
      <c r="B30" s="19" t="s">
        <v>72</v>
      </c>
      <c r="C30" s="19" t="s">
        <v>2</v>
      </c>
      <c r="D30" s="19" t="s">
        <v>53</v>
      </c>
      <c r="E30" s="19" t="s">
        <v>7</v>
      </c>
      <c r="F30" s="19" t="s">
        <v>54</v>
      </c>
      <c r="G30" s="19" t="s">
        <v>55</v>
      </c>
      <c r="H30" s="1" t="s">
        <v>78</v>
      </c>
      <c r="I30" s="27">
        <v>15128.5</v>
      </c>
      <c r="J30" s="27">
        <v>56000</v>
      </c>
      <c r="K30" s="27">
        <v>56000</v>
      </c>
      <c r="L30" s="2">
        <v>83829</v>
      </c>
      <c r="M30" s="2">
        <v>60309</v>
      </c>
      <c r="N30" s="60">
        <v>65951</v>
      </c>
    </row>
    <row r="31" spans="1:14" ht="68.25" customHeight="1">
      <c r="A31" s="59" t="s">
        <v>51</v>
      </c>
      <c r="B31" s="19" t="s">
        <v>72</v>
      </c>
      <c r="C31" s="19" t="s">
        <v>79</v>
      </c>
      <c r="D31" s="19" t="s">
        <v>80</v>
      </c>
      <c r="E31" s="19" t="s">
        <v>52</v>
      </c>
      <c r="F31" s="19" t="s">
        <v>54</v>
      </c>
      <c r="G31" s="19" t="s">
        <v>55</v>
      </c>
      <c r="H31" s="1" t="s">
        <v>81</v>
      </c>
      <c r="I31" s="27">
        <v>1479.5</v>
      </c>
      <c r="J31" s="27">
        <v>2773</v>
      </c>
      <c r="K31" s="27">
        <v>2773</v>
      </c>
      <c r="L31" s="2">
        <v>4534</v>
      </c>
      <c r="M31" s="2">
        <v>4969</v>
      </c>
      <c r="N31" s="60">
        <v>5431</v>
      </c>
    </row>
    <row r="32" spans="1:14" s="12" customFormat="1" ht="22.5" customHeight="1">
      <c r="A32" s="56" t="s">
        <v>51</v>
      </c>
      <c r="B32" s="13" t="s">
        <v>82</v>
      </c>
      <c r="C32" s="13" t="s">
        <v>217</v>
      </c>
      <c r="D32" s="13" t="s">
        <v>80</v>
      </c>
      <c r="E32" s="13" t="s">
        <v>217</v>
      </c>
      <c r="F32" s="13" t="s">
        <v>18</v>
      </c>
      <c r="G32" s="13" t="s">
        <v>80</v>
      </c>
      <c r="H32" s="15" t="s">
        <v>223</v>
      </c>
      <c r="I32" s="14">
        <f>I33+I34</f>
        <v>418173.74900000007</v>
      </c>
      <c r="J32" s="14">
        <f>J33+J34</f>
        <v>457961</v>
      </c>
      <c r="K32" s="14">
        <f t="shared" ref="K32" si="10">K33+K34</f>
        <v>457961</v>
      </c>
      <c r="L32" s="14">
        <f>L33+L34</f>
        <v>495266</v>
      </c>
      <c r="M32" s="14">
        <f t="shared" ref="M32:N32" si="11">M33+M34</f>
        <v>519805</v>
      </c>
      <c r="N32" s="57">
        <f t="shared" si="11"/>
        <v>540794</v>
      </c>
    </row>
    <row r="33" spans="1:14" ht="68.25" customHeight="1">
      <c r="A33" s="59" t="s">
        <v>51</v>
      </c>
      <c r="B33" s="19" t="s">
        <v>82</v>
      </c>
      <c r="C33" s="19" t="s">
        <v>52</v>
      </c>
      <c r="D33" s="19" t="s">
        <v>57</v>
      </c>
      <c r="E33" s="19" t="s">
        <v>2</v>
      </c>
      <c r="F33" s="19" t="s">
        <v>54</v>
      </c>
      <c r="G33" s="19" t="s">
        <v>55</v>
      </c>
      <c r="H33" s="1" t="s">
        <v>83</v>
      </c>
      <c r="I33" s="1">
        <v>111451.9</v>
      </c>
      <c r="J33" s="27">
        <v>122259</v>
      </c>
      <c r="K33" s="27">
        <v>122259</v>
      </c>
      <c r="L33" s="2">
        <v>134404</v>
      </c>
      <c r="M33" s="2">
        <v>155385</v>
      </c>
      <c r="N33" s="60">
        <v>176374</v>
      </c>
    </row>
    <row r="34" spans="1:14" s="12" customFormat="1" ht="20.25" customHeight="1">
      <c r="A34" s="58" t="s">
        <v>51</v>
      </c>
      <c r="B34" s="10" t="s">
        <v>82</v>
      </c>
      <c r="C34" s="10" t="s">
        <v>82</v>
      </c>
      <c r="D34" s="10" t="s">
        <v>80</v>
      </c>
      <c r="E34" s="10" t="s">
        <v>217</v>
      </c>
      <c r="F34" s="10" t="s">
        <v>18</v>
      </c>
      <c r="G34" s="10" t="s">
        <v>55</v>
      </c>
      <c r="H34" s="11" t="s">
        <v>224</v>
      </c>
      <c r="I34" s="5">
        <f t="shared" ref="I34:K34" si="12">I35+I36</f>
        <v>306721.84900000005</v>
      </c>
      <c r="J34" s="5">
        <f t="shared" si="12"/>
        <v>335702</v>
      </c>
      <c r="K34" s="5">
        <f t="shared" si="12"/>
        <v>335702</v>
      </c>
      <c r="L34" s="5">
        <f t="shared" ref="L34:N34" si="13">L35+L36</f>
        <v>360862</v>
      </c>
      <c r="M34" s="5">
        <f t="shared" si="13"/>
        <v>364420</v>
      </c>
      <c r="N34" s="6">
        <f t="shared" si="13"/>
        <v>364420</v>
      </c>
    </row>
    <row r="35" spans="1:14" ht="57" customHeight="1">
      <c r="A35" s="59" t="s">
        <v>51</v>
      </c>
      <c r="B35" s="19" t="s">
        <v>82</v>
      </c>
      <c r="C35" s="19" t="s">
        <v>82</v>
      </c>
      <c r="D35" s="19" t="s">
        <v>84</v>
      </c>
      <c r="E35" s="19" t="s">
        <v>2</v>
      </c>
      <c r="F35" s="19" t="s">
        <v>54</v>
      </c>
      <c r="G35" s="19" t="s">
        <v>55</v>
      </c>
      <c r="H35" s="1" t="s">
        <v>85</v>
      </c>
      <c r="I35" s="1">
        <v>273590.30800000002</v>
      </c>
      <c r="J35" s="27">
        <v>300021</v>
      </c>
      <c r="K35" s="27">
        <v>300021</v>
      </c>
      <c r="L35" s="2">
        <v>320500</v>
      </c>
      <c r="M35" s="2">
        <v>323334</v>
      </c>
      <c r="N35" s="60">
        <v>323334</v>
      </c>
    </row>
    <row r="36" spans="1:14" ht="57" customHeight="1">
      <c r="A36" s="59" t="s">
        <v>51</v>
      </c>
      <c r="B36" s="19" t="s">
        <v>82</v>
      </c>
      <c r="C36" s="19" t="s">
        <v>82</v>
      </c>
      <c r="D36" s="19" t="s">
        <v>86</v>
      </c>
      <c r="E36" s="19" t="s">
        <v>2</v>
      </c>
      <c r="F36" s="19" t="s">
        <v>54</v>
      </c>
      <c r="G36" s="19" t="s">
        <v>55</v>
      </c>
      <c r="H36" s="1" t="s">
        <v>87</v>
      </c>
      <c r="I36" s="1">
        <v>33131.540999999997</v>
      </c>
      <c r="J36" s="27">
        <v>35681</v>
      </c>
      <c r="K36" s="27">
        <v>35681</v>
      </c>
      <c r="L36" s="2">
        <v>40362</v>
      </c>
      <c r="M36" s="2">
        <v>41086</v>
      </c>
      <c r="N36" s="60">
        <v>41086</v>
      </c>
    </row>
    <row r="37" spans="1:14" s="12" customFormat="1" ht="22.5" customHeight="1">
      <c r="A37" s="56" t="s">
        <v>51</v>
      </c>
      <c r="B37" s="13" t="s">
        <v>88</v>
      </c>
      <c r="C37" s="13" t="s">
        <v>217</v>
      </c>
      <c r="D37" s="13" t="s">
        <v>80</v>
      </c>
      <c r="E37" s="13" t="s">
        <v>217</v>
      </c>
      <c r="F37" s="13" t="s">
        <v>18</v>
      </c>
      <c r="G37" s="13" t="s">
        <v>80</v>
      </c>
      <c r="H37" s="15" t="s">
        <v>225</v>
      </c>
      <c r="I37" s="14">
        <f t="shared" ref="I37:K37" si="14">SUM(I38:I40)</f>
        <v>19698.939999999999</v>
      </c>
      <c r="J37" s="14">
        <f t="shared" si="14"/>
        <v>23808</v>
      </c>
      <c r="K37" s="14">
        <f t="shared" si="14"/>
        <v>23808</v>
      </c>
      <c r="L37" s="14">
        <f>SUM(L38:L40)</f>
        <v>25893</v>
      </c>
      <c r="M37" s="14">
        <f t="shared" ref="M37:N37" si="15">SUM(M38:M40)</f>
        <v>27253</v>
      </c>
      <c r="N37" s="57">
        <f t="shared" si="15"/>
        <v>28663</v>
      </c>
    </row>
    <row r="38" spans="1:14" s="12" customFormat="1" ht="61.5" customHeight="1">
      <c r="A38" s="64" t="s">
        <v>51</v>
      </c>
      <c r="B38" s="21" t="s">
        <v>88</v>
      </c>
      <c r="C38" s="21" t="s">
        <v>63</v>
      </c>
      <c r="D38" s="21" t="s">
        <v>53</v>
      </c>
      <c r="E38" s="21" t="s">
        <v>52</v>
      </c>
      <c r="F38" s="21" t="s">
        <v>89</v>
      </c>
      <c r="G38" s="21" t="s">
        <v>55</v>
      </c>
      <c r="H38" s="16" t="s">
        <v>90</v>
      </c>
      <c r="I38" s="29">
        <v>19578.939999999999</v>
      </c>
      <c r="J38" s="29">
        <v>23673</v>
      </c>
      <c r="K38" s="29">
        <v>23673</v>
      </c>
      <c r="L38" s="17">
        <v>25262</v>
      </c>
      <c r="M38" s="17">
        <v>26576</v>
      </c>
      <c r="N38" s="65">
        <v>27957</v>
      </c>
    </row>
    <row r="39" spans="1:14" ht="68.25" customHeight="1">
      <c r="A39" s="59" t="s">
        <v>51</v>
      </c>
      <c r="B39" s="19" t="s">
        <v>88</v>
      </c>
      <c r="C39" s="19" t="s">
        <v>63</v>
      </c>
      <c r="D39" s="19" t="s">
        <v>53</v>
      </c>
      <c r="E39" s="19" t="s">
        <v>52</v>
      </c>
      <c r="F39" s="19" t="s">
        <v>91</v>
      </c>
      <c r="G39" s="19" t="s">
        <v>55</v>
      </c>
      <c r="H39" s="1" t="s">
        <v>92</v>
      </c>
      <c r="I39" s="27">
        <v>0</v>
      </c>
      <c r="J39" s="27">
        <v>0</v>
      </c>
      <c r="K39" s="27">
        <v>0</v>
      </c>
      <c r="L39" s="2">
        <v>516</v>
      </c>
      <c r="M39" s="2">
        <v>542</v>
      </c>
      <c r="N39" s="60">
        <v>571</v>
      </c>
    </row>
    <row r="40" spans="1:14" ht="23.25" customHeight="1">
      <c r="A40" s="59" t="s">
        <v>51</v>
      </c>
      <c r="B40" s="19" t="s">
        <v>88</v>
      </c>
      <c r="C40" s="19" t="s">
        <v>79</v>
      </c>
      <c r="D40" s="19" t="s">
        <v>4</v>
      </c>
      <c r="E40" s="19" t="s">
        <v>52</v>
      </c>
      <c r="F40" s="19" t="s">
        <v>54</v>
      </c>
      <c r="G40" s="19" t="s">
        <v>55</v>
      </c>
      <c r="H40" s="1" t="s">
        <v>93</v>
      </c>
      <c r="I40" s="29">
        <v>120</v>
      </c>
      <c r="J40" s="27">
        <v>135</v>
      </c>
      <c r="K40" s="27">
        <v>135</v>
      </c>
      <c r="L40" s="2">
        <v>115</v>
      </c>
      <c r="M40" s="2">
        <v>135</v>
      </c>
      <c r="N40" s="60">
        <v>135</v>
      </c>
    </row>
    <row r="41" spans="1:14" s="12" customFormat="1" ht="37.5" customHeight="1">
      <c r="A41" s="56" t="s">
        <v>51</v>
      </c>
      <c r="B41" s="13" t="s">
        <v>94</v>
      </c>
      <c r="C41" s="13" t="s">
        <v>217</v>
      </c>
      <c r="D41" s="13" t="s">
        <v>80</v>
      </c>
      <c r="E41" s="13" t="s">
        <v>217</v>
      </c>
      <c r="F41" s="13" t="s">
        <v>18</v>
      </c>
      <c r="G41" s="13" t="s">
        <v>80</v>
      </c>
      <c r="H41" s="15" t="s">
        <v>226</v>
      </c>
      <c r="I41" s="14">
        <f t="shared" ref="I41:K41" si="16">SUM(I42:I52)</f>
        <v>306789.95048</v>
      </c>
      <c r="J41" s="14">
        <f t="shared" si="16"/>
        <v>413269.745</v>
      </c>
      <c r="K41" s="14">
        <f t="shared" si="16"/>
        <v>413269.745</v>
      </c>
      <c r="L41" s="14">
        <f>SUM(L42:L52)</f>
        <v>379805.6</v>
      </c>
      <c r="M41" s="14">
        <f t="shared" ref="M41:N41" si="17">SUM(M42:M52)</f>
        <v>287541</v>
      </c>
      <c r="N41" s="57">
        <f t="shared" si="17"/>
        <v>285746</v>
      </c>
    </row>
    <row r="42" spans="1:14" ht="68.25" customHeight="1">
      <c r="A42" s="59" t="s">
        <v>51</v>
      </c>
      <c r="B42" s="19" t="s">
        <v>94</v>
      </c>
      <c r="C42" s="19" t="s">
        <v>72</v>
      </c>
      <c r="D42" s="19" t="s">
        <v>95</v>
      </c>
      <c r="E42" s="19" t="s">
        <v>2</v>
      </c>
      <c r="F42" s="19" t="s">
        <v>18</v>
      </c>
      <c r="G42" s="19" t="s">
        <v>96</v>
      </c>
      <c r="H42" s="1" t="s">
        <v>97</v>
      </c>
      <c r="I42" s="27">
        <v>205754.2</v>
      </c>
      <c r="J42" s="27">
        <v>215000</v>
      </c>
      <c r="K42" s="27">
        <v>215000</v>
      </c>
      <c r="L42" s="2">
        <v>200000</v>
      </c>
      <c r="M42" s="2">
        <v>192784</v>
      </c>
      <c r="N42" s="60">
        <v>192784</v>
      </c>
    </row>
    <row r="43" spans="1:14" ht="68.25" customHeight="1">
      <c r="A43" s="59" t="s">
        <v>51</v>
      </c>
      <c r="B43" s="19" t="s">
        <v>94</v>
      </c>
      <c r="C43" s="19" t="s">
        <v>72</v>
      </c>
      <c r="D43" s="19" t="s">
        <v>98</v>
      </c>
      <c r="E43" s="19" t="s">
        <v>2</v>
      </c>
      <c r="F43" s="19" t="s">
        <v>18</v>
      </c>
      <c r="G43" s="19" t="s">
        <v>96</v>
      </c>
      <c r="H43" s="1" t="s">
        <v>99</v>
      </c>
      <c r="I43" s="27">
        <v>2863.8</v>
      </c>
      <c r="J43" s="27">
        <v>11000</v>
      </c>
      <c r="K43" s="27">
        <v>11000</v>
      </c>
      <c r="L43" s="2">
        <v>2000</v>
      </c>
      <c r="M43" s="2">
        <v>2964</v>
      </c>
      <c r="N43" s="60">
        <v>2964</v>
      </c>
    </row>
    <row r="44" spans="1:14" ht="57" customHeight="1">
      <c r="A44" s="59" t="s">
        <v>51</v>
      </c>
      <c r="B44" s="19" t="s">
        <v>94</v>
      </c>
      <c r="C44" s="19" t="s">
        <v>72</v>
      </c>
      <c r="D44" s="19" t="s">
        <v>100</v>
      </c>
      <c r="E44" s="19" t="s">
        <v>2</v>
      </c>
      <c r="F44" s="19" t="s">
        <v>101</v>
      </c>
      <c r="G44" s="19" t="s">
        <v>96</v>
      </c>
      <c r="H44" s="1" t="s">
        <v>102</v>
      </c>
      <c r="I44" s="27">
        <v>314.89999999999998</v>
      </c>
      <c r="J44" s="27">
        <v>306.13600000000002</v>
      </c>
      <c r="K44" s="27">
        <v>306.13600000000002</v>
      </c>
      <c r="L44" s="2">
        <v>239.6</v>
      </c>
      <c r="M44" s="2">
        <v>0</v>
      </c>
      <c r="N44" s="60">
        <v>0</v>
      </c>
    </row>
    <row r="45" spans="1:14" ht="34.5" customHeight="1">
      <c r="A45" s="59" t="s">
        <v>51</v>
      </c>
      <c r="B45" s="19" t="s">
        <v>94</v>
      </c>
      <c r="C45" s="19" t="s">
        <v>72</v>
      </c>
      <c r="D45" s="19" t="s">
        <v>103</v>
      </c>
      <c r="E45" s="19" t="s">
        <v>2</v>
      </c>
      <c r="F45" s="19" t="s">
        <v>18</v>
      </c>
      <c r="G45" s="19" t="s">
        <v>96</v>
      </c>
      <c r="H45" s="1" t="s">
        <v>104</v>
      </c>
      <c r="I45" s="27">
        <v>26127.7</v>
      </c>
      <c r="J45" s="27">
        <v>25000</v>
      </c>
      <c r="K45" s="27">
        <v>25000</v>
      </c>
      <c r="L45" s="2">
        <v>22000</v>
      </c>
      <c r="M45" s="2">
        <v>23997</v>
      </c>
      <c r="N45" s="60">
        <v>24957</v>
      </c>
    </row>
    <row r="46" spans="1:14" ht="90.75" customHeight="1">
      <c r="A46" s="59" t="s">
        <v>51</v>
      </c>
      <c r="B46" s="19" t="s">
        <v>94</v>
      </c>
      <c r="C46" s="19" t="s">
        <v>72</v>
      </c>
      <c r="D46" s="19" t="s">
        <v>105</v>
      </c>
      <c r="E46" s="19" t="s">
        <v>2</v>
      </c>
      <c r="F46" s="19" t="s">
        <v>18</v>
      </c>
      <c r="G46" s="19" t="s">
        <v>96</v>
      </c>
      <c r="H46" s="1" t="s">
        <v>106</v>
      </c>
      <c r="I46" s="27">
        <v>566.4</v>
      </c>
      <c r="J46" s="27">
        <v>500</v>
      </c>
      <c r="K46" s="27">
        <v>500</v>
      </c>
      <c r="L46" s="2">
        <v>115</v>
      </c>
      <c r="M46" s="2">
        <v>115</v>
      </c>
      <c r="N46" s="60">
        <v>115</v>
      </c>
    </row>
    <row r="47" spans="1:14" ht="79.5" customHeight="1">
      <c r="A47" s="59" t="s">
        <v>51</v>
      </c>
      <c r="B47" s="19" t="s">
        <v>94</v>
      </c>
      <c r="C47" s="19" t="s">
        <v>107</v>
      </c>
      <c r="D47" s="19" t="s">
        <v>22</v>
      </c>
      <c r="E47" s="19" t="s">
        <v>2</v>
      </c>
      <c r="F47" s="19" t="s">
        <v>108</v>
      </c>
      <c r="G47" s="19" t="s">
        <v>96</v>
      </c>
      <c r="H47" s="1" t="s">
        <v>109</v>
      </c>
      <c r="I47" s="27">
        <v>4</v>
      </c>
      <c r="J47" s="27">
        <v>4</v>
      </c>
      <c r="K47" s="27">
        <v>4</v>
      </c>
      <c r="L47" s="2">
        <v>4</v>
      </c>
      <c r="M47" s="2">
        <v>4</v>
      </c>
      <c r="N47" s="60">
        <v>4</v>
      </c>
    </row>
    <row r="48" spans="1:14" ht="68.25" customHeight="1">
      <c r="A48" s="59" t="s">
        <v>51</v>
      </c>
      <c r="B48" s="19" t="s">
        <v>94</v>
      </c>
      <c r="C48" s="19" t="s">
        <v>107</v>
      </c>
      <c r="D48" s="19" t="s">
        <v>22</v>
      </c>
      <c r="E48" s="19" t="s">
        <v>2</v>
      </c>
      <c r="F48" s="19" t="s">
        <v>110</v>
      </c>
      <c r="G48" s="19" t="s">
        <v>96</v>
      </c>
      <c r="H48" s="1" t="s">
        <v>111</v>
      </c>
      <c r="I48" s="27">
        <v>51109.05</v>
      </c>
      <c r="J48" s="27">
        <v>53030.959000000003</v>
      </c>
      <c r="K48" s="27">
        <v>53030.959000000003</v>
      </c>
      <c r="L48" s="2">
        <v>50167</v>
      </c>
      <c r="M48" s="2">
        <v>51027</v>
      </c>
      <c r="N48" s="60">
        <v>48272</v>
      </c>
    </row>
    <row r="49" spans="1:14" ht="79.5" customHeight="1">
      <c r="A49" s="59" t="s">
        <v>51</v>
      </c>
      <c r="B49" s="19" t="s">
        <v>94</v>
      </c>
      <c r="C49" s="19" t="s">
        <v>107</v>
      </c>
      <c r="D49" s="19" t="s">
        <v>22</v>
      </c>
      <c r="E49" s="19" t="s">
        <v>2</v>
      </c>
      <c r="F49" s="19" t="s">
        <v>112</v>
      </c>
      <c r="G49" s="19" t="s">
        <v>96</v>
      </c>
      <c r="H49" s="1" t="s">
        <v>113</v>
      </c>
      <c r="I49" s="27">
        <v>0</v>
      </c>
      <c r="J49" s="27">
        <v>90000</v>
      </c>
      <c r="K49" s="27">
        <v>90000</v>
      </c>
      <c r="L49" s="2">
        <v>90000</v>
      </c>
      <c r="M49" s="2">
        <v>0</v>
      </c>
      <c r="N49" s="60">
        <v>0</v>
      </c>
    </row>
    <row r="50" spans="1:14" ht="102" customHeight="1">
      <c r="A50" s="59" t="s">
        <v>51</v>
      </c>
      <c r="B50" s="19" t="s">
        <v>94</v>
      </c>
      <c r="C50" s="19" t="s">
        <v>107</v>
      </c>
      <c r="D50" s="19" t="s">
        <v>114</v>
      </c>
      <c r="E50" s="19" t="s">
        <v>2</v>
      </c>
      <c r="F50" s="19" t="s">
        <v>101</v>
      </c>
      <c r="G50" s="19" t="s">
        <v>96</v>
      </c>
      <c r="H50" s="1" t="s">
        <v>115</v>
      </c>
      <c r="I50" s="27">
        <v>12107.04933</v>
      </c>
      <c r="J50" s="27">
        <v>11070</v>
      </c>
      <c r="K50" s="27">
        <v>11070</v>
      </c>
      <c r="L50" s="2">
        <v>9430</v>
      </c>
      <c r="M50" s="2">
        <v>10250</v>
      </c>
      <c r="N50" s="60">
        <v>10250</v>
      </c>
    </row>
    <row r="51" spans="1:14" ht="102" customHeight="1">
      <c r="A51" s="59" t="s">
        <v>51</v>
      </c>
      <c r="B51" s="19" t="s">
        <v>94</v>
      </c>
      <c r="C51" s="19" t="s">
        <v>107</v>
      </c>
      <c r="D51" s="19" t="s">
        <v>114</v>
      </c>
      <c r="E51" s="19" t="s">
        <v>2</v>
      </c>
      <c r="F51" s="19" t="s">
        <v>108</v>
      </c>
      <c r="G51" s="19" t="s">
        <v>96</v>
      </c>
      <c r="H51" s="1" t="s">
        <v>116</v>
      </c>
      <c r="I51" s="27">
        <v>6788.5011400000003</v>
      </c>
      <c r="J51" s="27">
        <v>6000</v>
      </c>
      <c r="K51" s="27">
        <v>6000</v>
      </c>
      <c r="L51" s="2">
        <v>5000</v>
      </c>
      <c r="M51" s="2">
        <v>5000</v>
      </c>
      <c r="N51" s="60">
        <v>5000</v>
      </c>
    </row>
    <row r="52" spans="1:14" ht="102" customHeight="1">
      <c r="A52" s="59" t="s">
        <v>51</v>
      </c>
      <c r="B52" s="19" t="s">
        <v>94</v>
      </c>
      <c r="C52" s="19" t="s">
        <v>107</v>
      </c>
      <c r="D52" s="19" t="s">
        <v>114</v>
      </c>
      <c r="E52" s="19" t="s">
        <v>2</v>
      </c>
      <c r="F52" s="19" t="s">
        <v>108</v>
      </c>
      <c r="G52" s="19" t="s">
        <v>96</v>
      </c>
      <c r="H52" s="1" t="s">
        <v>116</v>
      </c>
      <c r="I52" s="27">
        <v>1154.3500100000001</v>
      </c>
      <c r="J52" s="27">
        <v>1358.65</v>
      </c>
      <c r="K52" s="27">
        <v>1358.65</v>
      </c>
      <c r="L52" s="2">
        <v>850</v>
      </c>
      <c r="M52" s="2">
        <v>1400</v>
      </c>
      <c r="N52" s="60">
        <v>1400</v>
      </c>
    </row>
    <row r="53" spans="1:14" s="12" customFormat="1" ht="37.5" customHeight="1">
      <c r="A53" s="56" t="s">
        <v>51</v>
      </c>
      <c r="B53" s="13" t="s">
        <v>117</v>
      </c>
      <c r="C53" s="13" t="s">
        <v>217</v>
      </c>
      <c r="D53" s="13" t="s">
        <v>80</v>
      </c>
      <c r="E53" s="13" t="s">
        <v>217</v>
      </c>
      <c r="F53" s="13" t="s">
        <v>18</v>
      </c>
      <c r="G53" s="13" t="s">
        <v>80</v>
      </c>
      <c r="H53" s="15" t="s">
        <v>227</v>
      </c>
      <c r="I53" s="14">
        <f t="shared" ref="I53:K53" si="18">SUM(I54:I57)</f>
        <v>8791.9597400000002</v>
      </c>
      <c r="J53" s="14">
        <f t="shared" si="18"/>
        <v>9375</v>
      </c>
      <c r="K53" s="14">
        <f t="shared" si="18"/>
        <v>9375</v>
      </c>
      <c r="L53" s="14">
        <f t="shared" ref="L53:N53" si="19">SUM(L54:L57)</f>
        <v>9925</v>
      </c>
      <c r="M53" s="14">
        <f t="shared" si="19"/>
        <v>9925</v>
      </c>
      <c r="N53" s="57">
        <f t="shared" si="19"/>
        <v>9925</v>
      </c>
    </row>
    <row r="54" spans="1:14" ht="57" customHeight="1">
      <c r="A54" s="59" t="s">
        <v>51</v>
      </c>
      <c r="B54" s="19" t="s">
        <v>117</v>
      </c>
      <c r="C54" s="19" t="s">
        <v>52</v>
      </c>
      <c r="D54" s="19" t="s">
        <v>53</v>
      </c>
      <c r="E54" s="19" t="s">
        <v>52</v>
      </c>
      <c r="F54" s="19" t="s">
        <v>118</v>
      </c>
      <c r="G54" s="19" t="s">
        <v>96</v>
      </c>
      <c r="H54" s="1" t="s">
        <v>119</v>
      </c>
      <c r="I54" s="27">
        <v>469.06443999999999</v>
      </c>
      <c r="J54" s="27">
        <v>1016</v>
      </c>
      <c r="K54" s="27">
        <v>1016</v>
      </c>
      <c r="L54" s="2">
        <v>1255</v>
      </c>
      <c r="M54" s="2">
        <v>1255</v>
      </c>
      <c r="N54" s="60">
        <v>1255</v>
      </c>
    </row>
    <row r="55" spans="1:14" ht="45.75" customHeight="1">
      <c r="A55" s="59" t="s">
        <v>51</v>
      </c>
      <c r="B55" s="19" t="s">
        <v>117</v>
      </c>
      <c r="C55" s="19" t="s">
        <v>52</v>
      </c>
      <c r="D55" s="19" t="s">
        <v>59</v>
      </c>
      <c r="E55" s="19" t="s">
        <v>52</v>
      </c>
      <c r="F55" s="19" t="s">
        <v>118</v>
      </c>
      <c r="G55" s="19" t="s">
        <v>96</v>
      </c>
      <c r="H55" s="1" t="s">
        <v>120</v>
      </c>
      <c r="I55" s="27">
        <v>7994.3540000000003</v>
      </c>
      <c r="J55" s="27">
        <v>8000</v>
      </c>
      <c r="K55" s="27">
        <v>8000</v>
      </c>
      <c r="L55" s="2">
        <v>8663</v>
      </c>
      <c r="M55" s="2">
        <v>8663</v>
      </c>
      <c r="N55" s="60">
        <v>8663</v>
      </c>
    </row>
    <row r="56" spans="1:14" ht="45.75" customHeight="1">
      <c r="A56" s="59" t="s">
        <v>51</v>
      </c>
      <c r="B56" s="19" t="s">
        <v>117</v>
      </c>
      <c r="C56" s="19" t="s">
        <v>52</v>
      </c>
      <c r="D56" s="19" t="s">
        <v>121</v>
      </c>
      <c r="E56" s="19" t="s">
        <v>52</v>
      </c>
      <c r="F56" s="19" t="s">
        <v>118</v>
      </c>
      <c r="G56" s="19" t="s">
        <v>96</v>
      </c>
      <c r="H56" s="1" t="s">
        <v>122</v>
      </c>
      <c r="I56" s="27">
        <v>320.39530000000002</v>
      </c>
      <c r="J56" s="27">
        <v>350</v>
      </c>
      <c r="K56" s="27">
        <v>350</v>
      </c>
      <c r="L56" s="2">
        <v>5</v>
      </c>
      <c r="M56" s="2">
        <v>5</v>
      </c>
      <c r="N56" s="60">
        <v>5</v>
      </c>
    </row>
    <row r="57" spans="1:14" ht="45.75" customHeight="1">
      <c r="A57" s="59" t="s">
        <v>51</v>
      </c>
      <c r="B57" s="19" t="s">
        <v>117</v>
      </c>
      <c r="C57" s="19" t="s">
        <v>52</v>
      </c>
      <c r="D57" s="19" t="s">
        <v>86</v>
      </c>
      <c r="E57" s="19" t="s">
        <v>52</v>
      </c>
      <c r="F57" s="19" t="s">
        <v>118</v>
      </c>
      <c r="G57" s="19" t="s">
        <v>96</v>
      </c>
      <c r="H57" s="1" t="s">
        <v>123</v>
      </c>
      <c r="I57" s="1">
        <v>8.1460000000000008</v>
      </c>
      <c r="J57" s="27">
        <v>9</v>
      </c>
      <c r="K57" s="27">
        <v>9</v>
      </c>
      <c r="L57" s="2">
        <v>2</v>
      </c>
      <c r="M57" s="2">
        <v>2</v>
      </c>
      <c r="N57" s="60">
        <v>2</v>
      </c>
    </row>
    <row r="58" spans="1:14" s="12" customFormat="1" ht="37.5" customHeight="1">
      <c r="A58" s="56" t="s">
        <v>51</v>
      </c>
      <c r="B58" s="13" t="s">
        <v>124</v>
      </c>
      <c r="C58" s="13" t="s">
        <v>217</v>
      </c>
      <c r="D58" s="13" t="s">
        <v>80</v>
      </c>
      <c r="E58" s="13" t="s">
        <v>217</v>
      </c>
      <c r="F58" s="13" t="s">
        <v>18</v>
      </c>
      <c r="G58" s="13" t="s">
        <v>80</v>
      </c>
      <c r="H58" s="15" t="s">
        <v>228</v>
      </c>
      <c r="I58" s="14">
        <f>SUM(I59:I63)+86985.11</f>
        <v>108742.40428</v>
      </c>
      <c r="J58" s="14">
        <f>SUM(J59:J63)+9622.9</f>
        <v>24135.9</v>
      </c>
      <c r="K58" s="14">
        <f>SUM(K59:K63)+9622.9</f>
        <v>24135.9</v>
      </c>
      <c r="L58" s="14">
        <f>SUM(L59:L63)</f>
        <v>14495</v>
      </c>
      <c r="M58" s="14">
        <f t="shared" ref="M58:N58" si="20">SUM(M59:M63)</f>
        <v>14659.217000000001</v>
      </c>
      <c r="N58" s="57">
        <f t="shared" si="20"/>
        <v>14822</v>
      </c>
    </row>
    <row r="59" spans="1:14" ht="34.5" customHeight="1">
      <c r="A59" s="59" t="s">
        <v>51</v>
      </c>
      <c r="B59" s="19" t="s">
        <v>124</v>
      </c>
      <c r="C59" s="19" t="s">
        <v>52</v>
      </c>
      <c r="D59" s="19" t="s">
        <v>125</v>
      </c>
      <c r="E59" s="19" t="s">
        <v>2</v>
      </c>
      <c r="F59" s="19" t="s">
        <v>101</v>
      </c>
      <c r="G59" s="19" t="s">
        <v>126</v>
      </c>
      <c r="H59" s="1" t="s">
        <v>127</v>
      </c>
      <c r="I59" s="27">
        <v>417.77</v>
      </c>
      <c r="J59" s="27">
        <v>330</v>
      </c>
      <c r="K59" s="27">
        <v>330</v>
      </c>
      <c r="L59" s="2">
        <v>330</v>
      </c>
      <c r="M59" s="2">
        <v>330</v>
      </c>
      <c r="N59" s="60">
        <v>330</v>
      </c>
    </row>
    <row r="60" spans="1:14" ht="34.5" customHeight="1">
      <c r="A60" s="59" t="s">
        <v>51</v>
      </c>
      <c r="B60" s="19" t="s">
        <v>124</v>
      </c>
      <c r="C60" s="19" t="s">
        <v>52</v>
      </c>
      <c r="D60" s="19" t="s">
        <v>125</v>
      </c>
      <c r="E60" s="19" t="s">
        <v>2</v>
      </c>
      <c r="F60" s="19" t="s">
        <v>108</v>
      </c>
      <c r="G60" s="19" t="s">
        <v>126</v>
      </c>
      <c r="H60" s="1" t="s">
        <v>128</v>
      </c>
      <c r="I60" s="27">
        <v>11673.816999999999</v>
      </c>
      <c r="J60" s="27">
        <v>12373</v>
      </c>
      <c r="K60" s="27">
        <v>12373</v>
      </c>
      <c r="L60" s="2">
        <v>12531</v>
      </c>
      <c r="M60" s="2">
        <v>12689</v>
      </c>
      <c r="N60" s="60">
        <v>12848</v>
      </c>
    </row>
    <row r="61" spans="1:14" ht="34.5" customHeight="1">
      <c r="A61" s="59" t="s">
        <v>51</v>
      </c>
      <c r="B61" s="19" t="s">
        <v>124</v>
      </c>
      <c r="C61" s="19" t="s">
        <v>7</v>
      </c>
      <c r="D61" s="19" t="s">
        <v>129</v>
      </c>
      <c r="E61" s="19" t="s">
        <v>2</v>
      </c>
      <c r="F61" s="19" t="s">
        <v>18</v>
      </c>
      <c r="G61" s="19" t="s">
        <v>126</v>
      </c>
      <c r="H61" s="1" t="s">
        <v>130</v>
      </c>
      <c r="I61" s="27">
        <v>642.54206999999997</v>
      </c>
      <c r="J61" s="27">
        <v>650</v>
      </c>
      <c r="K61" s="27">
        <v>650</v>
      </c>
      <c r="L61" s="2">
        <v>500</v>
      </c>
      <c r="M61" s="2">
        <v>500</v>
      </c>
      <c r="N61" s="60">
        <v>500</v>
      </c>
    </row>
    <row r="62" spans="1:14" ht="34.5" customHeight="1">
      <c r="A62" s="59" t="s">
        <v>51</v>
      </c>
      <c r="B62" s="19" t="s">
        <v>124</v>
      </c>
      <c r="C62" s="19" t="s">
        <v>7</v>
      </c>
      <c r="D62" s="19" t="s">
        <v>125</v>
      </c>
      <c r="E62" s="19" t="s">
        <v>2</v>
      </c>
      <c r="F62" s="19" t="s">
        <v>131</v>
      </c>
      <c r="G62" s="19" t="s">
        <v>126</v>
      </c>
      <c r="H62" s="1" t="s">
        <v>132</v>
      </c>
      <c r="I62" s="27">
        <v>104.71611</v>
      </c>
      <c r="J62" s="27">
        <v>160</v>
      </c>
      <c r="K62" s="27">
        <v>160</v>
      </c>
      <c r="L62" s="2">
        <v>134</v>
      </c>
      <c r="M62" s="2">
        <v>140.21700000000001</v>
      </c>
      <c r="N62" s="60">
        <v>144</v>
      </c>
    </row>
    <row r="63" spans="1:14" ht="45.75" customHeight="1">
      <c r="A63" s="59" t="s">
        <v>51</v>
      </c>
      <c r="B63" s="19" t="s">
        <v>124</v>
      </c>
      <c r="C63" s="19" t="s">
        <v>7</v>
      </c>
      <c r="D63" s="19" t="s">
        <v>125</v>
      </c>
      <c r="E63" s="19" t="s">
        <v>2</v>
      </c>
      <c r="F63" s="19" t="s">
        <v>133</v>
      </c>
      <c r="G63" s="19" t="s">
        <v>126</v>
      </c>
      <c r="H63" s="1" t="s">
        <v>134</v>
      </c>
      <c r="I63" s="27">
        <v>8918.4490999999998</v>
      </c>
      <c r="J63" s="27">
        <v>1000</v>
      </c>
      <c r="K63" s="27">
        <v>1000</v>
      </c>
      <c r="L63" s="2">
        <v>1000</v>
      </c>
      <c r="M63" s="2">
        <v>1000</v>
      </c>
      <c r="N63" s="60">
        <v>1000</v>
      </c>
    </row>
    <row r="64" spans="1:14" s="12" customFormat="1" ht="30.75" customHeight="1">
      <c r="A64" s="56" t="s">
        <v>51</v>
      </c>
      <c r="B64" s="13" t="s">
        <v>135</v>
      </c>
      <c r="C64" s="13" t="s">
        <v>217</v>
      </c>
      <c r="D64" s="13" t="s">
        <v>80</v>
      </c>
      <c r="E64" s="13" t="s">
        <v>217</v>
      </c>
      <c r="F64" s="13" t="s">
        <v>18</v>
      </c>
      <c r="G64" s="13" t="s">
        <v>80</v>
      </c>
      <c r="H64" s="15" t="s">
        <v>229</v>
      </c>
      <c r="I64" s="14">
        <f t="shared" ref="I64:K64" si="21">SUM(I65:I68)</f>
        <v>172597.92216000002</v>
      </c>
      <c r="J64" s="14">
        <f t="shared" si="21"/>
        <v>145100</v>
      </c>
      <c r="K64" s="14">
        <f t="shared" si="21"/>
        <v>145100</v>
      </c>
      <c r="L64" s="14">
        <f t="shared" ref="L64:N64" si="22">SUM(L65:L68)</f>
        <v>127000</v>
      </c>
      <c r="M64" s="14">
        <f t="shared" si="22"/>
        <v>27000</v>
      </c>
      <c r="N64" s="57">
        <f t="shared" si="22"/>
        <v>27000</v>
      </c>
    </row>
    <row r="65" spans="1:14" ht="28.5" customHeight="1">
      <c r="A65" s="59" t="s">
        <v>51</v>
      </c>
      <c r="B65" s="19" t="s">
        <v>135</v>
      </c>
      <c r="C65" s="19" t="s">
        <v>52</v>
      </c>
      <c r="D65" s="19" t="s">
        <v>61</v>
      </c>
      <c r="E65" s="19" t="s">
        <v>2</v>
      </c>
      <c r="F65" s="19" t="s">
        <v>18</v>
      </c>
      <c r="G65" s="19" t="s">
        <v>136</v>
      </c>
      <c r="H65" s="1" t="s">
        <v>137</v>
      </c>
      <c r="I65" s="27">
        <v>4167.33</v>
      </c>
      <c r="J65" s="27">
        <v>2600</v>
      </c>
      <c r="K65" s="27">
        <v>2600</v>
      </c>
      <c r="L65" s="2">
        <v>2000</v>
      </c>
      <c r="M65" s="2">
        <v>2000</v>
      </c>
      <c r="N65" s="60">
        <v>2000</v>
      </c>
    </row>
    <row r="66" spans="1:14" ht="45.75" customHeight="1">
      <c r="A66" s="59" t="s">
        <v>51</v>
      </c>
      <c r="B66" s="19" t="s">
        <v>135</v>
      </c>
      <c r="C66" s="19" t="s">
        <v>82</v>
      </c>
      <c r="D66" s="19" t="s">
        <v>95</v>
      </c>
      <c r="E66" s="19" t="s">
        <v>2</v>
      </c>
      <c r="F66" s="19" t="s">
        <v>18</v>
      </c>
      <c r="G66" s="19" t="s">
        <v>138</v>
      </c>
      <c r="H66" s="1" t="s">
        <v>139</v>
      </c>
      <c r="I66" s="27">
        <v>83680.213000000003</v>
      </c>
      <c r="J66" s="27">
        <v>67000</v>
      </c>
      <c r="K66" s="27">
        <v>67000</v>
      </c>
      <c r="L66" s="2">
        <v>60000</v>
      </c>
      <c r="M66" s="2">
        <v>10000</v>
      </c>
      <c r="N66" s="60">
        <v>10000</v>
      </c>
    </row>
    <row r="67" spans="1:14" ht="68.25" customHeight="1">
      <c r="A67" s="59" t="s">
        <v>51</v>
      </c>
      <c r="B67" s="19" t="s">
        <v>135</v>
      </c>
      <c r="C67" s="19" t="s">
        <v>82</v>
      </c>
      <c r="D67" s="19" t="s">
        <v>105</v>
      </c>
      <c r="E67" s="19" t="s">
        <v>2</v>
      </c>
      <c r="F67" s="19" t="s">
        <v>18</v>
      </c>
      <c r="G67" s="19" t="s">
        <v>138</v>
      </c>
      <c r="H67" s="1" t="s">
        <v>140</v>
      </c>
      <c r="I67" s="27">
        <v>32268.535</v>
      </c>
      <c r="J67" s="27">
        <v>23000</v>
      </c>
      <c r="K67" s="27">
        <v>23000</v>
      </c>
      <c r="L67" s="2">
        <v>15000</v>
      </c>
      <c r="M67" s="2">
        <v>5000</v>
      </c>
      <c r="N67" s="60">
        <v>5000</v>
      </c>
    </row>
    <row r="68" spans="1:14" ht="34.5" customHeight="1">
      <c r="A68" s="59" t="s">
        <v>51</v>
      </c>
      <c r="B68" s="19" t="s">
        <v>135</v>
      </c>
      <c r="C68" s="19" t="s">
        <v>124</v>
      </c>
      <c r="D68" s="19" t="s">
        <v>61</v>
      </c>
      <c r="E68" s="19" t="s">
        <v>2</v>
      </c>
      <c r="F68" s="19" t="s">
        <v>18</v>
      </c>
      <c r="G68" s="19" t="s">
        <v>136</v>
      </c>
      <c r="H68" s="1" t="s">
        <v>141</v>
      </c>
      <c r="I68" s="27">
        <v>52481.844160000001</v>
      </c>
      <c r="J68" s="27">
        <v>52500</v>
      </c>
      <c r="K68" s="27">
        <v>52500</v>
      </c>
      <c r="L68" s="2">
        <v>50000</v>
      </c>
      <c r="M68" s="2">
        <v>10000</v>
      </c>
      <c r="N68" s="60">
        <v>10000</v>
      </c>
    </row>
    <row r="69" spans="1:14" s="12" customFormat="1" ht="30.75" customHeight="1">
      <c r="A69" s="56" t="s">
        <v>51</v>
      </c>
      <c r="B69" s="13" t="s">
        <v>142</v>
      </c>
      <c r="C69" s="13" t="s">
        <v>217</v>
      </c>
      <c r="D69" s="13" t="s">
        <v>80</v>
      </c>
      <c r="E69" s="13" t="s">
        <v>217</v>
      </c>
      <c r="F69" s="13" t="s">
        <v>18</v>
      </c>
      <c r="G69" s="13" t="s">
        <v>80</v>
      </c>
      <c r="H69" s="15" t="s">
        <v>230</v>
      </c>
      <c r="I69" s="14">
        <f>SUM(I70:I79)+27105.04</f>
        <v>29780.806929999999</v>
      </c>
      <c r="J69" s="14">
        <f>SUM(J70:J79)+5582.94</f>
        <v>7995.7065199999997</v>
      </c>
      <c r="K69" s="14">
        <f>SUM(K70:K79)+5582.94</f>
        <v>7995.7065199999997</v>
      </c>
      <c r="L69" s="14">
        <f>SUM(L70:L79)</f>
        <v>908</v>
      </c>
      <c r="M69" s="14">
        <f t="shared" ref="M69:N69" si="23">SUM(M70:M79)</f>
        <v>856.69</v>
      </c>
      <c r="N69" s="57">
        <f t="shared" si="23"/>
        <v>906.94200000000001</v>
      </c>
    </row>
    <row r="70" spans="1:14" ht="68.25" customHeight="1">
      <c r="A70" s="59" t="s">
        <v>51</v>
      </c>
      <c r="B70" s="19" t="s">
        <v>142</v>
      </c>
      <c r="C70" s="19" t="s">
        <v>52</v>
      </c>
      <c r="D70" s="19" t="s">
        <v>103</v>
      </c>
      <c r="E70" s="19" t="s">
        <v>52</v>
      </c>
      <c r="F70" s="19" t="s">
        <v>18</v>
      </c>
      <c r="G70" s="19" t="s">
        <v>143</v>
      </c>
      <c r="H70" s="1" t="s">
        <v>144</v>
      </c>
      <c r="I70" s="27">
        <v>20</v>
      </c>
      <c r="J70" s="27">
        <v>25.55556</v>
      </c>
      <c r="K70" s="27">
        <v>25.55556</v>
      </c>
      <c r="L70" s="2">
        <v>18</v>
      </c>
      <c r="M70" s="2">
        <v>23.21</v>
      </c>
      <c r="N70" s="60">
        <v>21.942</v>
      </c>
    </row>
    <row r="71" spans="1:14" ht="68.25" customHeight="1">
      <c r="A71" s="59" t="s">
        <v>51</v>
      </c>
      <c r="B71" s="19" t="s">
        <v>142</v>
      </c>
      <c r="C71" s="19" t="s">
        <v>52</v>
      </c>
      <c r="D71" s="19" t="s">
        <v>103</v>
      </c>
      <c r="E71" s="19" t="s">
        <v>52</v>
      </c>
      <c r="F71" s="19" t="s">
        <v>18</v>
      </c>
      <c r="G71" s="19" t="s">
        <v>143</v>
      </c>
      <c r="H71" s="1" t="s">
        <v>144</v>
      </c>
      <c r="I71" s="27">
        <v>2</v>
      </c>
      <c r="J71" s="27">
        <v>30</v>
      </c>
      <c r="K71" s="27">
        <v>30</v>
      </c>
      <c r="L71" s="2">
        <v>20</v>
      </c>
      <c r="M71" s="2">
        <v>20</v>
      </c>
      <c r="N71" s="60">
        <v>20</v>
      </c>
    </row>
    <row r="72" spans="1:14" ht="124.5" customHeight="1">
      <c r="A72" s="59" t="s">
        <v>51</v>
      </c>
      <c r="B72" s="19" t="s">
        <v>142</v>
      </c>
      <c r="C72" s="19" t="s">
        <v>52</v>
      </c>
      <c r="D72" s="19" t="s">
        <v>145</v>
      </c>
      <c r="E72" s="19" t="s">
        <v>52</v>
      </c>
      <c r="F72" s="19" t="s">
        <v>18</v>
      </c>
      <c r="G72" s="19" t="s">
        <v>143</v>
      </c>
      <c r="H72" s="1" t="s">
        <v>146</v>
      </c>
      <c r="I72" s="27">
        <v>57.4</v>
      </c>
      <c r="J72" s="27">
        <v>27.565720000000002</v>
      </c>
      <c r="K72" s="27">
        <v>27.565720000000002</v>
      </c>
      <c r="L72" s="2">
        <v>35</v>
      </c>
      <c r="M72" s="2">
        <v>28.48</v>
      </c>
      <c r="N72" s="60">
        <v>30</v>
      </c>
    </row>
    <row r="73" spans="1:14" ht="102" customHeight="1">
      <c r="A73" s="59" t="s">
        <v>51</v>
      </c>
      <c r="B73" s="19" t="s">
        <v>142</v>
      </c>
      <c r="C73" s="19" t="s">
        <v>79</v>
      </c>
      <c r="D73" s="19" t="s">
        <v>147</v>
      </c>
      <c r="E73" s="19" t="s">
        <v>2</v>
      </c>
      <c r="F73" s="19" t="s">
        <v>101</v>
      </c>
      <c r="G73" s="19" t="s">
        <v>143</v>
      </c>
      <c r="H73" s="1" t="s">
        <v>148</v>
      </c>
      <c r="I73" s="27">
        <v>474.68651</v>
      </c>
      <c r="J73" s="27">
        <v>1150</v>
      </c>
      <c r="K73" s="27">
        <v>1150</v>
      </c>
      <c r="L73" s="2">
        <v>200</v>
      </c>
      <c r="M73" s="2">
        <v>200</v>
      </c>
      <c r="N73" s="60">
        <v>200</v>
      </c>
    </row>
    <row r="74" spans="1:14" ht="124.5" customHeight="1">
      <c r="A74" s="59" t="s">
        <v>51</v>
      </c>
      <c r="B74" s="19" t="s">
        <v>142</v>
      </c>
      <c r="C74" s="19" t="s">
        <v>79</v>
      </c>
      <c r="D74" s="19" t="s">
        <v>147</v>
      </c>
      <c r="E74" s="19" t="s">
        <v>2</v>
      </c>
      <c r="F74" s="19" t="s">
        <v>108</v>
      </c>
      <c r="G74" s="19" t="s">
        <v>143</v>
      </c>
      <c r="H74" s="1" t="s">
        <v>149</v>
      </c>
      <c r="I74" s="27">
        <v>55.77</v>
      </c>
      <c r="J74" s="27">
        <v>5</v>
      </c>
      <c r="K74" s="27">
        <v>5</v>
      </c>
      <c r="L74" s="2">
        <v>5</v>
      </c>
      <c r="M74" s="2">
        <v>5</v>
      </c>
      <c r="N74" s="60">
        <v>5</v>
      </c>
    </row>
    <row r="75" spans="1:14" ht="79.5" customHeight="1">
      <c r="A75" s="59" t="s">
        <v>51</v>
      </c>
      <c r="B75" s="19" t="s">
        <v>142</v>
      </c>
      <c r="C75" s="19" t="s">
        <v>79</v>
      </c>
      <c r="D75" s="19" t="s">
        <v>147</v>
      </c>
      <c r="E75" s="19" t="s">
        <v>2</v>
      </c>
      <c r="F75" s="19" t="s">
        <v>150</v>
      </c>
      <c r="G75" s="19" t="s">
        <v>143</v>
      </c>
      <c r="H75" s="1" t="s">
        <v>151</v>
      </c>
      <c r="I75" s="27">
        <v>74.05</v>
      </c>
      <c r="J75" s="27">
        <v>10</v>
      </c>
      <c r="K75" s="27">
        <v>10</v>
      </c>
      <c r="L75" s="2">
        <v>10</v>
      </c>
      <c r="M75" s="2">
        <v>10</v>
      </c>
      <c r="N75" s="60">
        <v>10</v>
      </c>
    </row>
    <row r="76" spans="1:14" ht="68.25" customHeight="1">
      <c r="A76" s="59" t="s">
        <v>51</v>
      </c>
      <c r="B76" s="19" t="s">
        <v>142</v>
      </c>
      <c r="C76" s="19" t="s">
        <v>79</v>
      </c>
      <c r="D76" s="19" t="s">
        <v>147</v>
      </c>
      <c r="E76" s="19" t="s">
        <v>2</v>
      </c>
      <c r="F76" s="19" t="s">
        <v>152</v>
      </c>
      <c r="G76" s="19" t="s">
        <v>143</v>
      </c>
      <c r="H76" s="1" t="s">
        <v>153</v>
      </c>
      <c r="I76" s="27">
        <v>0</v>
      </c>
      <c r="J76" s="27">
        <v>67.645240000000001</v>
      </c>
      <c r="K76" s="27">
        <v>67.645240000000001</v>
      </c>
      <c r="L76" s="2">
        <v>70</v>
      </c>
      <c r="M76" s="2">
        <v>70</v>
      </c>
      <c r="N76" s="60">
        <v>70</v>
      </c>
    </row>
    <row r="77" spans="1:14" ht="68.25" customHeight="1">
      <c r="A77" s="59" t="s">
        <v>51</v>
      </c>
      <c r="B77" s="19" t="s">
        <v>142</v>
      </c>
      <c r="C77" s="19" t="s">
        <v>79</v>
      </c>
      <c r="D77" s="19" t="s">
        <v>147</v>
      </c>
      <c r="E77" s="19" t="s">
        <v>2</v>
      </c>
      <c r="F77" s="19" t="s">
        <v>152</v>
      </c>
      <c r="G77" s="19" t="s">
        <v>143</v>
      </c>
      <c r="H77" s="1" t="s">
        <v>153</v>
      </c>
      <c r="I77" s="27">
        <v>926.46794999999997</v>
      </c>
      <c r="J77" s="27">
        <v>50</v>
      </c>
      <c r="K77" s="27">
        <v>50</v>
      </c>
      <c r="L77" s="2">
        <v>50</v>
      </c>
      <c r="M77" s="2">
        <v>50</v>
      </c>
      <c r="N77" s="60">
        <v>50</v>
      </c>
    </row>
    <row r="78" spans="1:14" ht="124.5" customHeight="1">
      <c r="A78" s="59" t="s">
        <v>51</v>
      </c>
      <c r="B78" s="19" t="s">
        <v>142</v>
      </c>
      <c r="C78" s="19" t="s">
        <v>154</v>
      </c>
      <c r="D78" s="19" t="s">
        <v>155</v>
      </c>
      <c r="E78" s="19" t="s">
        <v>52</v>
      </c>
      <c r="F78" s="19" t="s">
        <v>156</v>
      </c>
      <c r="G78" s="19" t="s">
        <v>143</v>
      </c>
      <c r="H78" s="1" t="s">
        <v>157</v>
      </c>
      <c r="I78" s="27">
        <v>1065.39247</v>
      </c>
      <c r="J78" s="27">
        <v>647</v>
      </c>
      <c r="K78" s="27">
        <v>647</v>
      </c>
      <c r="L78" s="2">
        <v>150</v>
      </c>
      <c r="M78" s="2">
        <v>150</v>
      </c>
      <c r="N78" s="60">
        <v>150</v>
      </c>
    </row>
    <row r="79" spans="1:14" ht="124.5" customHeight="1">
      <c r="A79" s="59" t="s">
        <v>51</v>
      </c>
      <c r="B79" s="19" t="s">
        <v>142</v>
      </c>
      <c r="C79" s="19" t="s">
        <v>154</v>
      </c>
      <c r="D79" s="19" t="s">
        <v>155</v>
      </c>
      <c r="E79" s="19" t="s">
        <v>52</v>
      </c>
      <c r="F79" s="19" t="s">
        <v>156</v>
      </c>
      <c r="G79" s="19" t="s">
        <v>143</v>
      </c>
      <c r="H79" s="1" t="s">
        <v>157</v>
      </c>
      <c r="I79" s="27">
        <v>0</v>
      </c>
      <c r="J79" s="27">
        <v>400</v>
      </c>
      <c r="K79" s="27">
        <v>400</v>
      </c>
      <c r="L79" s="2">
        <v>350</v>
      </c>
      <c r="M79" s="2">
        <v>300</v>
      </c>
      <c r="N79" s="60">
        <v>350</v>
      </c>
    </row>
    <row r="80" spans="1:14" s="12" customFormat="1" ht="27.75" customHeight="1">
      <c r="A80" s="56" t="s">
        <v>51</v>
      </c>
      <c r="B80" s="13" t="s">
        <v>158</v>
      </c>
      <c r="C80" s="13" t="s">
        <v>217</v>
      </c>
      <c r="D80" s="13" t="s">
        <v>80</v>
      </c>
      <c r="E80" s="13" t="s">
        <v>217</v>
      </c>
      <c r="F80" s="13" t="s">
        <v>18</v>
      </c>
      <c r="G80" s="13" t="s">
        <v>80</v>
      </c>
      <c r="H80" s="15" t="s">
        <v>231</v>
      </c>
      <c r="I80" s="14">
        <f t="shared" ref="I80:K80" si="24">I81+I82</f>
        <v>13511.383820000001</v>
      </c>
      <c r="J80" s="14">
        <f t="shared" si="24"/>
        <v>10787.68</v>
      </c>
      <c r="K80" s="14">
        <f t="shared" si="24"/>
        <v>10787.68</v>
      </c>
      <c r="L80" s="14">
        <f>L81+L82</f>
        <v>8500.69</v>
      </c>
      <c r="M80" s="14">
        <f t="shared" ref="M80:N80" si="25">M81+M82</f>
        <v>8369</v>
      </c>
      <c r="N80" s="57">
        <f t="shared" si="25"/>
        <v>8369</v>
      </c>
    </row>
    <row r="81" spans="1:14" ht="79.5" customHeight="1">
      <c r="A81" s="59" t="s">
        <v>51</v>
      </c>
      <c r="B81" s="19" t="s">
        <v>158</v>
      </c>
      <c r="C81" s="19" t="s">
        <v>72</v>
      </c>
      <c r="D81" s="19" t="s">
        <v>61</v>
      </c>
      <c r="E81" s="19" t="s">
        <v>2</v>
      </c>
      <c r="F81" s="19" t="s">
        <v>112</v>
      </c>
      <c r="G81" s="19" t="s">
        <v>159</v>
      </c>
      <c r="H81" s="1" t="s">
        <v>160</v>
      </c>
      <c r="I81" s="27">
        <v>254.49182999999999</v>
      </c>
      <c r="J81" s="27">
        <v>125</v>
      </c>
      <c r="K81" s="27">
        <v>125</v>
      </c>
      <c r="L81" s="2">
        <v>50</v>
      </c>
      <c r="M81" s="2">
        <v>50</v>
      </c>
      <c r="N81" s="60">
        <v>50</v>
      </c>
    </row>
    <row r="82" spans="1:14" ht="34.5" customHeight="1">
      <c r="A82" s="59" t="s">
        <v>51</v>
      </c>
      <c r="B82" s="19" t="s">
        <v>158</v>
      </c>
      <c r="C82" s="19" t="s">
        <v>72</v>
      </c>
      <c r="D82" s="19" t="s">
        <v>61</v>
      </c>
      <c r="E82" s="19" t="s">
        <v>2</v>
      </c>
      <c r="F82" s="19" t="s">
        <v>133</v>
      </c>
      <c r="G82" s="19" t="s">
        <v>159</v>
      </c>
      <c r="H82" s="1" t="s">
        <v>161</v>
      </c>
      <c r="I82" s="27">
        <v>13256.89199</v>
      </c>
      <c r="J82" s="27">
        <v>10662.68</v>
      </c>
      <c r="K82" s="27">
        <v>10662.68</v>
      </c>
      <c r="L82" s="2">
        <v>8450.69</v>
      </c>
      <c r="M82" s="2">
        <v>8319</v>
      </c>
      <c r="N82" s="60">
        <v>8319</v>
      </c>
    </row>
    <row r="83" spans="1:14" s="12" customFormat="1" ht="27.75" customHeight="1">
      <c r="A83" s="56" t="s">
        <v>6</v>
      </c>
      <c r="B83" s="13" t="s">
        <v>217</v>
      </c>
      <c r="C83" s="13" t="s">
        <v>217</v>
      </c>
      <c r="D83" s="13" t="s">
        <v>80</v>
      </c>
      <c r="E83" s="13" t="s">
        <v>217</v>
      </c>
      <c r="F83" s="13" t="s">
        <v>18</v>
      </c>
      <c r="G83" s="13" t="s">
        <v>80</v>
      </c>
      <c r="H83" s="15" t="s">
        <v>232</v>
      </c>
      <c r="I83" s="14">
        <f>I84+I171+I173</f>
        <v>3526181.8989999997</v>
      </c>
      <c r="J83" s="14">
        <f t="shared" ref="J83:N83" si="26">J84+J171+J173</f>
        <v>3712039.4734100006</v>
      </c>
      <c r="K83" s="14">
        <f t="shared" si="26"/>
        <v>3712039.4734100006</v>
      </c>
      <c r="L83" s="14">
        <f t="shared" si="26"/>
        <v>4889693.1289999997</v>
      </c>
      <c r="M83" s="14">
        <f t="shared" si="26"/>
        <v>5385456.0929999994</v>
      </c>
      <c r="N83" s="57">
        <f t="shared" si="26"/>
        <v>7529479.0580000002</v>
      </c>
    </row>
    <row r="84" spans="1:14" s="12" customFormat="1" ht="37.5" customHeight="1">
      <c r="A84" s="56" t="s">
        <v>6</v>
      </c>
      <c r="B84" s="13" t="s">
        <v>7</v>
      </c>
      <c r="C84" s="13" t="s">
        <v>217</v>
      </c>
      <c r="D84" s="13" t="s">
        <v>80</v>
      </c>
      <c r="E84" s="13" t="s">
        <v>217</v>
      </c>
      <c r="F84" s="13" t="s">
        <v>18</v>
      </c>
      <c r="G84" s="13" t="s">
        <v>80</v>
      </c>
      <c r="H84" s="15" t="s">
        <v>233</v>
      </c>
      <c r="I84" s="14">
        <f>I87+I125+I151+I85</f>
        <v>3585409.5789999999</v>
      </c>
      <c r="J84" s="14">
        <f t="shared" ref="J84:N84" si="27">J87+J125+J151+J85</f>
        <v>3712039.4734100006</v>
      </c>
      <c r="K84" s="14">
        <f t="shared" si="27"/>
        <v>3712039.4734100006</v>
      </c>
      <c r="L84" s="14">
        <f t="shared" si="27"/>
        <v>4889693.1289999997</v>
      </c>
      <c r="M84" s="14">
        <f t="shared" si="27"/>
        <v>5385456.0929999994</v>
      </c>
      <c r="N84" s="57">
        <f t="shared" si="27"/>
        <v>7529479.0580000002</v>
      </c>
    </row>
    <row r="85" spans="1:14" s="12" customFormat="1" ht="37.5" customHeight="1">
      <c r="A85" s="56" t="s">
        <v>6</v>
      </c>
      <c r="B85" s="13" t="s">
        <v>7</v>
      </c>
      <c r="C85" s="13" t="s">
        <v>154</v>
      </c>
      <c r="D85" s="13" t="s">
        <v>80</v>
      </c>
      <c r="E85" s="13" t="s">
        <v>217</v>
      </c>
      <c r="F85" s="13" t="s">
        <v>18</v>
      </c>
      <c r="G85" s="13" t="s">
        <v>80</v>
      </c>
      <c r="H85" s="15" t="s">
        <v>305</v>
      </c>
      <c r="I85" s="14">
        <f>I86</f>
        <v>38742</v>
      </c>
      <c r="J85" s="14">
        <f t="shared" ref="J85:N85" si="28">J86</f>
        <v>28726</v>
      </c>
      <c r="K85" s="14">
        <f t="shared" si="28"/>
        <v>28726</v>
      </c>
      <c r="L85" s="14">
        <f t="shared" si="28"/>
        <v>0</v>
      </c>
      <c r="M85" s="14">
        <f t="shared" si="28"/>
        <v>0</v>
      </c>
      <c r="N85" s="57">
        <f t="shared" si="28"/>
        <v>0</v>
      </c>
    </row>
    <row r="86" spans="1:14" s="12" customFormat="1" ht="24" customHeight="1">
      <c r="A86" s="56" t="s">
        <v>6</v>
      </c>
      <c r="B86" s="13" t="s">
        <v>7</v>
      </c>
      <c r="C86" s="13" t="s">
        <v>303</v>
      </c>
      <c r="D86" s="13" t="s">
        <v>1</v>
      </c>
      <c r="E86" s="13" t="s">
        <v>2</v>
      </c>
      <c r="F86" s="13" t="s">
        <v>18</v>
      </c>
      <c r="G86" s="13" t="s">
        <v>80</v>
      </c>
      <c r="H86" s="44" t="s">
        <v>306</v>
      </c>
      <c r="I86" s="35">
        <v>38742</v>
      </c>
      <c r="J86" s="35">
        <v>28726</v>
      </c>
      <c r="K86" s="35">
        <v>28726</v>
      </c>
      <c r="L86" s="35">
        <v>0</v>
      </c>
      <c r="M86" s="35">
        <v>0</v>
      </c>
      <c r="N86" s="66">
        <v>0</v>
      </c>
    </row>
    <row r="87" spans="1:14" s="12" customFormat="1" ht="37.5" customHeight="1">
      <c r="A87" s="56" t="s">
        <v>6</v>
      </c>
      <c r="B87" s="13" t="s">
        <v>7</v>
      </c>
      <c r="C87" s="13" t="s">
        <v>162</v>
      </c>
      <c r="D87" s="13" t="s">
        <v>80</v>
      </c>
      <c r="E87" s="13" t="s">
        <v>217</v>
      </c>
      <c r="F87" s="13" t="s">
        <v>18</v>
      </c>
      <c r="G87" s="13" t="s">
        <v>4</v>
      </c>
      <c r="H87" s="15" t="s">
        <v>234</v>
      </c>
      <c r="I87" s="14">
        <f t="shared" ref="I87" si="29">SUM(I88:I98)</f>
        <v>1227646.142</v>
      </c>
      <c r="J87" s="14">
        <f t="shared" ref="J87:K87" si="30">SUM(J88:J98)</f>
        <v>812212.40284999995</v>
      </c>
      <c r="K87" s="14">
        <f t="shared" si="30"/>
        <v>812212.40284999995</v>
      </c>
      <c r="L87" s="14">
        <f>SUM(L88:L98)</f>
        <v>2438198.84</v>
      </c>
      <c r="M87" s="14">
        <f t="shared" ref="M87:N87" si="31">SUM(M88:M98)</f>
        <v>2922580.45</v>
      </c>
      <c r="N87" s="57">
        <f t="shared" si="31"/>
        <v>5182240.54</v>
      </c>
    </row>
    <row r="88" spans="1:14" ht="34.5" customHeight="1">
      <c r="A88" s="59" t="s">
        <v>6</v>
      </c>
      <c r="B88" s="19" t="s">
        <v>7</v>
      </c>
      <c r="C88" s="19" t="s">
        <v>162</v>
      </c>
      <c r="D88" s="19" t="s">
        <v>163</v>
      </c>
      <c r="E88" s="19" t="s">
        <v>2</v>
      </c>
      <c r="F88" s="19" t="s">
        <v>18</v>
      </c>
      <c r="G88" s="19" t="s">
        <v>4</v>
      </c>
      <c r="H88" s="1" t="s">
        <v>164</v>
      </c>
      <c r="I88" s="27">
        <v>0</v>
      </c>
      <c r="J88" s="27">
        <v>129960.49</v>
      </c>
      <c r="K88" s="27">
        <v>129960.49</v>
      </c>
      <c r="L88" s="2">
        <v>0</v>
      </c>
      <c r="M88" s="2">
        <v>129960.49</v>
      </c>
      <c r="N88" s="60">
        <v>170000</v>
      </c>
    </row>
    <row r="89" spans="1:14" ht="68.25" customHeight="1">
      <c r="A89" s="59" t="s">
        <v>6</v>
      </c>
      <c r="B89" s="19" t="s">
        <v>7</v>
      </c>
      <c r="C89" s="19" t="s">
        <v>162</v>
      </c>
      <c r="D89" s="19" t="s">
        <v>165</v>
      </c>
      <c r="E89" s="19" t="s">
        <v>2</v>
      </c>
      <c r="F89" s="19" t="s">
        <v>18</v>
      </c>
      <c r="G89" s="19" t="s">
        <v>4</v>
      </c>
      <c r="H89" s="1" t="s">
        <v>166</v>
      </c>
      <c r="I89" s="27">
        <v>134987.9</v>
      </c>
      <c r="J89" s="27">
        <v>63279.078090000003</v>
      </c>
      <c r="K89" s="27">
        <v>63279.078090000003</v>
      </c>
      <c r="L89" s="2">
        <v>329711.05</v>
      </c>
      <c r="M89" s="2">
        <v>298073.65000000002</v>
      </c>
      <c r="N89" s="60">
        <v>0</v>
      </c>
    </row>
    <row r="90" spans="1:14" ht="57.75" customHeight="1">
      <c r="A90" s="59" t="s">
        <v>6</v>
      </c>
      <c r="B90" s="19" t="s">
        <v>7</v>
      </c>
      <c r="C90" s="19" t="s">
        <v>167</v>
      </c>
      <c r="D90" s="19" t="s">
        <v>254</v>
      </c>
      <c r="E90" s="19" t="s">
        <v>2</v>
      </c>
      <c r="F90" s="19" t="s">
        <v>18</v>
      </c>
      <c r="G90" s="19" t="s">
        <v>4</v>
      </c>
      <c r="H90" s="1" t="s">
        <v>253</v>
      </c>
      <c r="I90" s="27">
        <v>44.531999999999996</v>
      </c>
      <c r="J90" s="27">
        <v>0</v>
      </c>
      <c r="K90" s="27">
        <v>0</v>
      </c>
      <c r="L90" s="27">
        <v>0</v>
      </c>
      <c r="M90" s="27">
        <v>0</v>
      </c>
      <c r="N90" s="67">
        <v>0</v>
      </c>
    </row>
    <row r="91" spans="1:14" ht="57" customHeight="1">
      <c r="A91" s="59" t="s">
        <v>6</v>
      </c>
      <c r="B91" s="19" t="s">
        <v>7</v>
      </c>
      <c r="C91" s="19" t="s">
        <v>167</v>
      </c>
      <c r="D91" s="19" t="s">
        <v>168</v>
      </c>
      <c r="E91" s="19" t="s">
        <v>2</v>
      </c>
      <c r="F91" s="19" t="s">
        <v>18</v>
      </c>
      <c r="G91" s="19" t="s">
        <v>4</v>
      </c>
      <c r="H91" s="1" t="s">
        <v>169</v>
      </c>
      <c r="I91" s="27">
        <v>66643.100000000006</v>
      </c>
      <c r="J91" s="27">
        <v>81724.584269999992</v>
      </c>
      <c r="K91" s="27">
        <v>81724.584269999992</v>
      </c>
      <c r="L91" s="2">
        <v>86567.9</v>
      </c>
      <c r="M91" s="2">
        <v>85595.8</v>
      </c>
      <c r="N91" s="60">
        <v>0</v>
      </c>
    </row>
    <row r="92" spans="1:14" ht="34.5" customHeight="1">
      <c r="A92" s="59" t="s">
        <v>6</v>
      </c>
      <c r="B92" s="19" t="s">
        <v>7</v>
      </c>
      <c r="C92" s="19" t="s">
        <v>167</v>
      </c>
      <c r="D92" s="19" t="s">
        <v>170</v>
      </c>
      <c r="E92" s="19" t="s">
        <v>2</v>
      </c>
      <c r="F92" s="19" t="s">
        <v>18</v>
      </c>
      <c r="G92" s="19" t="s">
        <v>4</v>
      </c>
      <c r="H92" s="1" t="s">
        <v>171</v>
      </c>
      <c r="I92" s="27">
        <v>0</v>
      </c>
      <c r="J92" s="27">
        <v>1925.7</v>
      </c>
      <c r="K92" s="27">
        <v>1925.7</v>
      </c>
      <c r="L92" s="2">
        <v>1627.2</v>
      </c>
      <c r="M92" s="2">
        <v>1707.2</v>
      </c>
      <c r="N92" s="60">
        <v>2413.1</v>
      </c>
    </row>
    <row r="93" spans="1:14" ht="34.5" customHeight="1">
      <c r="A93" s="59" t="s">
        <v>6</v>
      </c>
      <c r="B93" s="19" t="s">
        <v>7</v>
      </c>
      <c r="C93" s="19" t="s">
        <v>167</v>
      </c>
      <c r="D93" s="19" t="s">
        <v>172</v>
      </c>
      <c r="E93" s="19" t="s">
        <v>2</v>
      </c>
      <c r="F93" s="19" t="s">
        <v>18</v>
      </c>
      <c r="G93" s="19" t="s">
        <v>4</v>
      </c>
      <c r="H93" s="1" t="s">
        <v>173</v>
      </c>
      <c r="I93" s="27">
        <v>709.36599999999999</v>
      </c>
      <c r="J93" s="27">
        <v>618.79498999999998</v>
      </c>
      <c r="K93" s="27">
        <v>618.79498999999998</v>
      </c>
      <c r="L93" s="2">
        <v>612.28</v>
      </c>
      <c r="M93" s="2">
        <v>628.38</v>
      </c>
      <c r="N93" s="60">
        <v>0</v>
      </c>
    </row>
    <row r="94" spans="1:14" ht="34.5" customHeight="1">
      <c r="A94" s="59" t="s">
        <v>6</v>
      </c>
      <c r="B94" s="19" t="s">
        <v>7</v>
      </c>
      <c r="C94" s="19" t="s">
        <v>167</v>
      </c>
      <c r="D94" s="19" t="s">
        <v>174</v>
      </c>
      <c r="E94" s="19" t="s">
        <v>2</v>
      </c>
      <c r="F94" s="19" t="s">
        <v>18</v>
      </c>
      <c r="G94" s="19" t="s">
        <v>4</v>
      </c>
      <c r="H94" s="1" t="s">
        <v>175</v>
      </c>
      <c r="I94" s="27">
        <v>350453.06099999999</v>
      </c>
      <c r="J94" s="27">
        <v>0</v>
      </c>
      <c r="K94" s="27">
        <v>0</v>
      </c>
      <c r="L94" s="2">
        <v>324815.12</v>
      </c>
      <c r="M94" s="2">
        <v>228078.09</v>
      </c>
      <c r="N94" s="60">
        <v>190518.51</v>
      </c>
    </row>
    <row r="95" spans="1:14" ht="34.5" customHeight="1">
      <c r="A95" s="59" t="s">
        <v>6</v>
      </c>
      <c r="B95" s="19" t="s">
        <v>7</v>
      </c>
      <c r="C95" s="19" t="s">
        <v>167</v>
      </c>
      <c r="D95" s="19" t="s">
        <v>256</v>
      </c>
      <c r="E95" s="19" t="s">
        <v>2</v>
      </c>
      <c r="F95" s="19" t="s">
        <v>18</v>
      </c>
      <c r="G95" s="19" t="s">
        <v>4</v>
      </c>
      <c r="H95" s="1" t="s">
        <v>255</v>
      </c>
      <c r="I95" s="27">
        <v>30476.731</v>
      </c>
      <c r="J95" s="27">
        <v>0</v>
      </c>
      <c r="K95" s="27">
        <v>0</v>
      </c>
      <c r="L95" s="27">
        <v>0</v>
      </c>
      <c r="M95" s="27">
        <v>0</v>
      </c>
      <c r="N95" s="67">
        <v>0</v>
      </c>
    </row>
    <row r="96" spans="1:14" ht="34.5" customHeight="1">
      <c r="A96" s="59" t="s">
        <v>6</v>
      </c>
      <c r="B96" s="19" t="s">
        <v>7</v>
      </c>
      <c r="C96" s="19" t="s">
        <v>167</v>
      </c>
      <c r="D96" s="19" t="s">
        <v>257</v>
      </c>
      <c r="E96" s="19" t="s">
        <v>2</v>
      </c>
      <c r="F96" s="19" t="s">
        <v>18</v>
      </c>
      <c r="G96" s="19" t="s">
        <v>4</v>
      </c>
      <c r="H96" s="1" t="s">
        <v>258</v>
      </c>
      <c r="I96" s="27">
        <v>981.53399999999999</v>
      </c>
      <c r="J96" s="27">
        <v>0</v>
      </c>
      <c r="K96" s="27">
        <v>0</v>
      </c>
      <c r="L96" s="27">
        <v>0</v>
      </c>
      <c r="M96" s="27">
        <v>0</v>
      </c>
      <c r="N96" s="67">
        <v>0</v>
      </c>
    </row>
    <row r="97" spans="1:14" ht="45.75" customHeight="1">
      <c r="A97" s="59" t="s">
        <v>6</v>
      </c>
      <c r="B97" s="19" t="s">
        <v>7</v>
      </c>
      <c r="C97" s="19" t="s">
        <v>176</v>
      </c>
      <c r="D97" s="19" t="s">
        <v>177</v>
      </c>
      <c r="E97" s="19" t="s">
        <v>2</v>
      </c>
      <c r="F97" s="19" t="s">
        <v>18</v>
      </c>
      <c r="G97" s="19" t="s">
        <v>4</v>
      </c>
      <c r="H97" s="1" t="s">
        <v>178</v>
      </c>
      <c r="I97" s="27">
        <v>4452.4660000000003</v>
      </c>
      <c r="J97" s="27">
        <v>119764.36</v>
      </c>
      <c r="K97" s="27">
        <v>119764.36</v>
      </c>
      <c r="L97" s="2">
        <v>1235742.46</v>
      </c>
      <c r="M97" s="2">
        <v>1748906.16</v>
      </c>
      <c r="N97" s="60">
        <v>4149002.68</v>
      </c>
    </row>
    <row r="98" spans="1:14" s="12" customFormat="1" ht="22.5" customHeight="1">
      <c r="A98" s="56" t="s">
        <v>6</v>
      </c>
      <c r="B98" s="13" t="s">
        <v>7</v>
      </c>
      <c r="C98" s="13" t="s">
        <v>179</v>
      </c>
      <c r="D98" s="13" t="s">
        <v>1</v>
      </c>
      <c r="E98" s="13" t="s">
        <v>217</v>
      </c>
      <c r="F98" s="13" t="s">
        <v>18</v>
      </c>
      <c r="G98" s="13" t="s">
        <v>4</v>
      </c>
      <c r="H98" s="15" t="s">
        <v>235</v>
      </c>
      <c r="I98" s="14">
        <f t="shared" ref="I98:K98" si="32">SUM(I99:I124)</f>
        <v>638897.45199999993</v>
      </c>
      <c r="J98" s="14">
        <f t="shared" si="32"/>
        <v>414939.39549999998</v>
      </c>
      <c r="K98" s="14">
        <f t="shared" si="32"/>
        <v>414939.39549999998</v>
      </c>
      <c r="L98" s="14">
        <f>SUM(L99:L124)</f>
        <v>459122.82999999996</v>
      </c>
      <c r="M98" s="14">
        <f t="shared" ref="M98:N98" si="33">SUM(M99:M124)</f>
        <v>429630.68000000005</v>
      </c>
      <c r="N98" s="57">
        <f t="shared" si="33"/>
        <v>670306.25</v>
      </c>
    </row>
    <row r="99" spans="1:14" ht="34.5" customHeight="1">
      <c r="A99" s="59" t="s">
        <v>6</v>
      </c>
      <c r="B99" s="19" t="s">
        <v>7</v>
      </c>
      <c r="C99" s="19" t="s">
        <v>179</v>
      </c>
      <c r="D99" s="19" t="s">
        <v>1</v>
      </c>
      <c r="E99" s="19" t="s">
        <v>2</v>
      </c>
      <c r="F99" s="19" t="s">
        <v>108</v>
      </c>
      <c r="G99" s="19" t="s">
        <v>4</v>
      </c>
      <c r="H99" s="1" t="s">
        <v>180</v>
      </c>
      <c r="I99" s="27">
        <v>0</v>
      </c>
      <c r="J99" s="27">
        <v>8957</v>
      </c>
      <c r="K99" s="27">
        <v>8957</v>
      </c>
      <c r="L99" s="2">
        <v>0</v>
      </c>
      <c r="M99" s="2">
        <v>8019</v>
      </c>
      <c r="N99" s="60">
        <v>0</v>
      </c>
    </row>
    <row r="100" spans="1:14" ht="45.75" customHeight="1">
      <c r="A100" s="59" t="s">
        <v>6</v>
      </c>
      <c r="B100" s="19" t="s">
        <v>7</v>
      </c>
      <c r="C100" s="19" t="s">
        <v>179</v>
      </c>
      <c r="D100" s="19" t="s">
        <v>1</v>
      </c>
      <c r="E100" s="19" t="s">
        <v>2</v>
      </c>
      <c r="F100" s="19" t="s">
        <v>110</v>
      </c>
      <c r="G100" s="19" t="s">
        <v>4</v>
      </c>
      <c r="H100" s="1" t="s">
        <v>181</v>
      </c>
      <c r="I100" s="27">
        <v>0</v>
      </c>
      <c r="J100" s="27">
        <v>11435.25</v>
      </c>
      <c r="K100" s="27">
        <v>11435.25</v>
      </c>
      <c r="L100" s="2">
        <v>0</v>
      </c>
      <c r="M100" s="2">
        <v>93763.07</v>
      </c>
      <c r="N100" s="60">
        <v>0</v>
      </c>
    </row>
    <row r="101" spans="1:14" ht="45.75" customHeight="1">
      <c r="A101" s="59" t="s">
        <v>6</v>
      </c>
      <c r="B101" s="19" t="s">
        <v>7</v>
      </c>
      <c r="C101" s="19" t="s">
        <v>179</v>
      </c>
      <c r="D101" s="19" t="s">
        <v>1</v>
      </c>
      <c r="E101" s="19" t="s">
        <v>2</v>
      </c>
      <c r="F101" s="19" t="s">
        <v>150</v>
      </c>
      <c r="G101" s="19" t="s">
        <v>4</v>
      </c>
      <c r="H101" s="1" t="s">
        <v>182</v>
      </c>
      <c r="I101" s="27">
        <v>82424.282000000007</v>
      </c>
      <c r="J101" s="27">
        <v>0</v>
      </c>
      <c r="K101" s="27">
        <v>0</v>
      </c>
      <c r="L101" s="2">
        <v>35019.660000000003</v>
      </c>
      <c r="M101" s="2">
        <v>0</v>
      </c>
      <c r="N101" s="60">
        <v>0</v>
      </c>
    </row>
    <row r="102" spans="1:14" ht="30.75" customHeight="1">
      <c r="A102" s="59" t="s">
        <v>6</v>
      </c>
      <c r="B102" s="19" t="s">
        <v>7</v>
      </c>
      <c r="C102" s="19" t="s">
        <v>179</v>
      </c>
      <c r="D102" s="19" t="s">
        <v>1</v>
      </c>
      <c r="E102" s="19" t="s">
        <v>2</v>
      </c>
      <c r="F102" s="19" t="s">
        <v>260</v>
      </c>
      <c r="G102" s="19" t="s">
        <v>4</v>
      </c>
      <c r="H102" s="1" t="s">
        <v>259</v>
      </c>
      <c r="I102" s="27">
        <v>12779.257</v>
      </c>
      <c r="J102" s="27">
        <v>0</v>
      </c>
      <c r="K102" s="27">
        <v>0</v>
      </c>
      <c r="L102" s="27">
        <v>0</v>
      </c>
      <c r="M102" s="27">
        <v>0</v>
      </c>
      <c r="N102" s="67">
        <v>0</v>
      </c>
    </row>
    <row r="103" spans="1:14" ht="68.25" customHeight="1">
      <c r="A103" s="59" t="s">
        <v>6</v>
      </c>
      <c r="B103" s="19" t="s">
        <v>7</v>
      </c>
      <c r="C103" s="19" t="s">
        <v>179</v>
      </c>
      <c r="D103" s="19" t="s">
        <v>1</v>
      </c>
      <c r="E103" s="19" t="s">
        <v>2</v>
      </c>
      <c r="F103" s="19" t="s">
        <v>8</v>
      </c>
      <c r="G103" s="19" t="s">
        <v>4</v>
      </c>
      <c r="H103" s="1" t="s">
        <v>183</v>
      </c>
      <c r="I103" s="27">
        <v>1320</v>
      </c>
      <c r="J103" s="27">
        <v>1282</v>
      </c>
      <c r="K103" s="27">
        <v>1282</v>
      </c>
      <c r="L103" s="2">
        <v>1274</v>
      </c>
      <c r="M103" s="2">
        <v>1274</v>
      </c>
      <c r="N103" s="60">
        <v>1274</v>
      </c>
    </row>
    <row r="104" spans="1:14" ht="68.25" customHeight="1">
      <c r="A104" s="59" t="s">
        <v>6</v>
      </c>
      <c r="B104" s="19" t="s">
        <v>7</v>
      </c>
      <c r="C104" s="19" t="s">
        <v>179</v>
      </c>
      <c r="D104" s="19" t="s">
        <v>1</v>
      </c>
      <c r="E104" s="19" t="s">
        <v>2</v>
      </c>
      <c r="F104" s="19" t="s">
        <v>14</v>
      </c>
      <c r="G104" s="19" t="s">
        <v>4</v>
      </c>
      <c r="H104" s="1" t="s">
        <v>261</v>
      </c>
      <c r="I104" s="27">
        <v>42166.296000000002</v>
      </c>
      <c r="J104" s="27">
        <v>41797</v>
      </c>
      <c r="K104" s="27">
        <v>41797</v>
      </c>
      <c r="L104" s="27">
        <v>0</v>
      </c>
      <c r="M104" s="27">
        <v>0</v>
      </c>
      <c r="N104" s="67">
        <v>0</v>
      </c>
    </row>
    <row r="105" spans="1:14" ht="34.5" customHeight="1">
      <c r="A105" s="59" t="s">
        <v>6</v>
      </c>
      <c r="B105" s="19" t="s">
        <v>7</v>
      </c>
      <c r="C105" s="19" t="s">
        <v>179</v>
      </c>
      <c r="D105" s="19" t="s">
        <v>1</v>
      </c>
      <c r="E105" s="19" t="s">
        <v>2</v>
      </c>
      <c r="F105" s="19" t="s">
        <v>184</v>
      </c>
      <c r="G105" s="19" t="s">
        <v>4</v>
      </c>
      <c r="H105" s="1" t="s">
        <v>185</v>
      </c>
      <c r="I105" s="27">
        <v>6546</v>
      </c>
      <c r="J105" s="27">
        <v>7991</v>
      </c>
      <c r="K105" s="27">
        <v>7991</v>
      </c>
      <c r="L105" s="2">
        <v>7923</v>
      </c>
      <c r="M105" s="2">
        <v>8251</v>
      </c>
      <c r="N105" s="60">
        <v>8316</v>
      </c>
    </row>
    <row r="106" spans="1:14" ht="34.5" customHeight="1">
      <c r="A106" s="59" t="s">
        <v>6</v>
      </c>
      <c r="B106" s="19" t="s">
        <v>7</v>
      </c>
      <c r="C106" s="19" t="s">
        <v>179</v>
      </c>
      <c r="D106" s="19" t="s">
        <v>1</v>
      </c>
      <c r="E106" s="19" t="s">
        <v>2</v>
      </c>
      <c r="F106" s="19" t="s">
        <v>30</v>
      </c>
      <c r="G106" s="19" t="s">
        <v>4</v>
      </c>
      <c r="H106" s="1" t="s">
        <v>267</v>
      </c>
      <c r="I106" s="27">
        <v>2643.2170000000001</v>
      </c>
      <c r="J106" s="27">
        <v>0</v>
      </c>
      <c r="K106" s="27">
        <v>0</v>
      </c>
      <c r="L106" s="27">
        <v>0</v>
      </c>
      <c r="M106" s="27">
        <v>0</v>
      </c>
      <c r="N106" s="67">
        <v>0</v>
      </c>
    </row>
    <row r="107" spans="1:14" ht="30" customHeight="1">
      <c r="A107" s="59" t="s">
        <v>6</v>
      </c>
      <c r="B107" s="19" t="s">
        <v>7</v>
      </c>
      <c r="C107" s="19" t="s">
        <v>179</v>
      </c>
      <c r="D107" s="19" t="s">
        <v>1</v>
      </c>
      <c r="E107" s="19" t="s">
        <v>2</v>
      </c>
      <c r="F107" s="19" t="s">
        <v>32</v>
      </c>
      <c r="G107" s="19" t="s">
        <v>4</v>
      </c>
      <c r="H107" s="1" t="s">
        <v>268</v>
      </c>
      <c r="I107" s="27">
        <v>39521.856</v>
      </c>
      <c r="J107" s="27">
        <v>0</v>
      </c>
      <c r="K107" s="27">
        <v>0</v>
      </c>
      <c r="L107" s="27">
        <v>0</v>
      </c>
      <c r="M107" s="27">
        <v>0</v>
      </c>
      <c r="N107" s="67">
        <v>0</v>
      </c>
    </row>
    <row r="108" spans="1:14" ht="34.5" customHeight="1">
      <c r="A108" s="59" t="s">
        <v>6</v>
      </c>
      <c r="B108" s="19" t="s">
        <v>7</v>
      </c>
      <c r="C108" s="19" t="s">
        <v>179</v>
      </c>
      <c r="D108" s="19" t="s">
        <v>1</v>
      </c>
      <c r="E108" s="19" t="s">
        <v>2</v>
      </c>
      <c r="F108" s="19" t="s">
        <v>262</v>
      </c>
      <c r="G108" s="19" t="s">
        <v>4</v>
      </c>
      <c r="H108" s="1" t="s">
        <v>269</v>
      </c>
      <c r="I108" s="27">
        <v>26763.16</v>
      </c>
      <c r="J108" s="27">
        <v>0</v>
      </c>
      <c r="K108" s="27">
        <v>0</v>
      </c>
      <c r="L108" s="27">
        <v>0</v>
      </c>
      <c r="M108" s="27">
        <v>0</v>
      </c>
      <c r="N108" s="67">
        <v>0</v>
      </c>
    </row>
    <row r="109" spans="1:14" ht="30" customHeight="1">
      <c r="A109" s="59" t="s">
        <v>6</v>
      </c>
      <c r="B109" s="19" t="s">
        <v>7</v>
      </c>
      <c r="C109" s="19" t="s">
        <v>179</v>
      </c>
      <c r="D109" s="19" t="s">
        <v>1</v>
      </c>
      <c r="E109" s="19" t="s">
        <v>2</v>
      </c>
      <c r="F109" s="19" t="s">
        <v>263</v>
      </c>
      <c r="G109" s="19" t="s">
        <v>4</v>
      </c>
      <c r="H109" s="1" t="s">
        <v>270</v>
      </c>
      <c r="I109" s="27">
        <v>6463.0540000000001</v>
      </c>
      <c r="J109" s="27">
        <v>0</v>
      </c>
      <c r="K109" s="27">
        <v>0</v>
      </c>
      <c r="L109" s="27">
        <v>0</v>
      </c>
      <c r="M109" s="27">
        <v>0</v>
      </c>
      <c r="N109" s="67">
        <v>0</v>
      </c>
    </row>
    <row r="110" spans="1:14" ht="34.5" customHeight="1">
      <c r="A110" s="59" t="s">
        <v>6</v>
      </c>
      <c r="B110" s="19" t="s">
        <v>7</v>
      </c>
      <c r="C110" s="19" t="s">
        <v>179</v>
      </c>
      <c r="D110" s="19" t="s">
        <v>1</v>
      </c>
      <c r="E110" s="19" t="s">
        <v>2</v>
      </c>
      <c r="F110" s="19" t="s">
        <v>264</v>
      </c>
      <c r="G110" s="19" t="s">
        <v>4</v>
      </c>
      <c r="H110" s="1" t="s">
        <v>271</v>
      </c>
      <c r="I110" s="27">
        <v>2438.6959999999999</v>
      </c>
      <c r="J110" s="27">
        <v>7527.14</v>
      </c>
      <c r="K110" s="27">
        <v>7527.14</v>
      </c>
      <c r="L110" s="27">
        <v>0</v>
      </c>
      <c r="M110" s="27">
        <v>0</v>
      </c>
      <c r="N110" s="67">
        <v>0</v>
      </c>
    </row>
    <row r="111" spans="1:14" ht="34.5" customHeight="1">
      <c r="A111" s="59" t="s">
        <v>6</v>
      </c>
      <c r="B111" s="19" t="s">
        <v>7</v>
      </c>
      <c r="C111" s="19" t="s">
        <v>179</v>
      </c>
      <c r="D111" s="19" t="s">
        <v>1</v>
      </c>
      <c r="E111" s="19" t="s">
        <v>2</v>
      </c>
      <c r="F111" s="19" t="s">
        <v>265</v>
      </c>
      <c r="G111" s="19" t="s">
        <v>4</v>
      </c>
      <c r="H111" s="1" t="s">
        <v>272</v>
      </c>
      <c r="I111" s="27">
        <v>210040.84599999999</v>
      </c>
      <c r="J111" s="27">
        <v>257620.1655</v>
      </c>
      <c r="K111" s="27">
        <v>257620.1655</v>
      </c>
      <c r="L111" s="27">
        <v>0</v>
      </c>
      <c r="M111" s="27">
        <v>0</v>
      </c>
      <c r="N111" s="67">
        <v>0</v>
      </c>
    </row>
    <row r="112" spans="1:14" ht="34.5" customHeight="1">
      <c r="A112" s="59" t="s">
        <v>6</v>
      </c>
      <c r="B112" s="19" t="s">
        <v>7</v>
      </c>
      <c r="C112" s="19" t="s">
        <v>179</v>
      </c>
      <c r="D112" s="19" t="s">
        <v>1</v>
      </c>
      <c r="E112" s="19" t="s">
        <v>2</v>
      </c>
      <c r="F112" s="19" t="s">
        <v>266</v>
      </c>
      <c r="G112" s="19" t="s">
        <v>4</v>
      </c>
      <c r="H112" s="1" t="s">
        <v>273</v>
      </c>
      <c r="I112" s="27">
        <v>654.50300000000004</v>
      </c>
      <c r="J112" s="27">
        <v>23400</v>
      </c>
      <c r="K112" s="27">
        <v>23400</v>
      </c>
      <c r="L112" s="27">
        <v>0</v>
      </c>
      <c r="M112" s="27">
        <v>0</v>
      </c>
      <c r="N112" s="67">
        <v>0</v>
      </c>
    </row>
    <row r="113" spans="1:14" ht="30" customHeight="1">
      <c r="A113" s="59" t="s">
        <v>6</v>
      </c>
      <c r="B113" s="19" t="s">
        <v>7</v>
      </c>
      <c r="C113" s="19" t="s">
        <v>179</v>
      </c>
      <c r="D113" s="19" t="s">
        <v>1</v>
      </c>
      <c r="E113" s="19" t="s">
        <v>2</v>
      </c>
      <c r="F113" s="19" t="s">
        <v>186</v>
      </c>
      <c r="G113" s="19" t="s">
        <v>4</v>
      </c>
      <c r="H113" s="1" t="s">
        <v>187</v>
      </c>
      <c r="I113" s="27">
        <v>184441.87599999999</v>
      </c>
      <c r="J113" s="27">
        <v>0</v>
      </c>
      <c r="K113" s="27">
        <v>0</v>
      </c>
      <c r="L113" s="2">
        <v>33345</v>
      </c>
      <c r="M113" s="2">
        <v>193734.45</v>
      </c>
      <c r="N113" s="60">
        <v>641446.65</v>
      </c>
    </row>
    <row r="114" spans="1:14" ht="30" customHeight="1">
      <c r="A114" s="59" t="s">
        <v>6</v>
      </c>
      <c r="B114" s="19" t="s">
        <v>7</v>
      </c>
      <c r="C114" s="19" t="s">
        <v>179</v>
      </c>
      <c r="D114" s="19" t="s">
        <v>1</v>
      </c>
      <c r="E114" s="19" t="s">
        <v>2</v>
      </c>
      <c r="F114" s="19" t="s">
        <v>307</v>
      </c>
      <c r="G114" s="19" t="s">
        <v>4</v>
      </c>
      <c r="H114" s="1" t="s">
        <v>308</v>
      </c>
      <c r="I114" s="27">
        <v>0</v>
      </c>
      <c r="J114" s="27">
        <v>15504.99</v>
      </c>
      <c r="K114" s="27">
        <v>15504.99</v>
      </c>
      <c r="L114" s="27">
        <v>0</v>
      </c>
      <c r="M114" s="27">
        <v>0</v>
      </c>
      <c r="N114" s="67">
        <v>0</v>
      </c>
    </row>
    <row r="115" spans="1:14" ht="34.5" customHeight="1">
      <c r="A115" s="59" t="s">
        <v>6</v>
      </c>
      <c r="B115" s="19" t="s">
        <v>7</v>
      </c>
      <c r="C115" s="19" t="s">
        <v>179</v>
      </c>
      <c r="D115" s="19" t="s">
        <v>1</v>
      </c>
      <c r="E115" s="19" t="s">
        <v>2</v>
      </c>
      <c r="F115" s="19" t="s">
        <v>274</v>
      </c>
      <c r="G115" s="19" t="s">
        <v>4</v>
      </c>
      <c r="H115" s="1" t="s">
        <v>278</v>
      </c>
      <c r="I115" s="27">
        <v>3726</v>
      </c>
      <c r="J115" s="27">
        <v>0</v>
      </c>
      <c r="K115" s="27">
        <v>0</v>
      </c>
      <c r="L115" s="27">
        <v>0</v>
      </c>
      <c r="M115" s="27">
        <v>0</v>
      </c>
      <c r="N115" s="67">
        <v>0</v>
      </c>
    </row>
    <row r="116" spans="1:14" ht="34.5" customHeight="1">
      <c r="A116" s="59" t="s">
        <v>6</v>
      </c>
      <c r="B116" s="19" t="s">
        <v>7</v>
      </c>
      <c r="C116" s="19" t="s">
        <v>179</v>
      </c>
      <c r="D116" s="19" t="s">
        <v>1</v>
      </c>
      <c r="E116" s="19" t="s">
        <v>2</v>
      </c>
      <c r="F116" s="19" t="s">
        <v>275</v>
      </c>
      <c r="G116" s="19" t="s">
        <v>4</v>
      </c>
      <c r="H116" s="1" t="s">
        <v>279</v>
      </c>
      <c r="I116" s="27">
        <v>15690.629000000001</v>
      </c>
      <c r="J116" s="27">
        <v>18000</v>
      </c>
      <c r="K116" s="27">
        <v>18000</v>
      </c>
      <c r="L116" s="27">
        <v>0</v>
      </c>
      <c r="M116" s="27">
        <v>0</v>
      </c>
      <c r="N116" s="67">
        <v>0</v>
      </c>
    </row>
    <row r="117" spans="1:14" ht="34.5" customHeight="1">
      <c r="A117" s="59" t="s">
        <v>6</v>
      </c>
      <c r="B117" s="19" t="s">
        <v>7</v>
      </c>
      <c r="C117" s="19" t="s">
        <v>179</v>
      </c>
      <c r="D117" s="19" t="s">
        <v>1</v>
      </c>
      <c r="E117" s="19" t="s">
        <v>2</v>
      </c>
      <c r="F117" s="19" t="s">
        <v>276</v>
      </c>
      <c r="G117" s="19" t="s">
        <v>4</v>
      </c>
      <c r="H117" s="1" t="s">
        <v>280</v>
      </c>
      <c r="I117" s="27">
        <v>986.09</v>
      </c>
      <c r="J117" s="27">
        <v>0</v>
      </c>
      <c r="K117" s="27">
        <v>0</v>
      </c>
      <c r="L117" s="27">
        <v>0</v>
      </c>
      <c r="M117" s="27">
        <v>0</v>
      </c>
      <c r="N117" s="67">
        <v>0</v>
      </c>
    </row>
    <row r="118" spans="1:14" ht="34.5" customHeight="1">
      <c r="A118" s="59" t="s">
        <v>6</v>
      </c>
      <c r="B118" s="19" t="s">
        <v>7</v>
      </c>
      <c r="C118" s="19" t="s">
        <v>179</v>
      </c>
      <c r="D118" s="19" t="s">
        <v>1</v>
      </c>
      <c r="E118" s="19" t="s">
        <v>2</v>
      </c>
      <c r="F118" s="19" t="s">
        <v>277</v>
      </c>
      <c r="G118" s="19" t="s">
        <v>4</v>
      </c>
      <c r="H118" s="1" t="s">
        <v>281</v>
      </c>
      <c r="I118" s="27">
        <v>291.69</v>
      </c>
      <c r="J118" s="27">
        <v>0</v>
      </c>
      <c r="K118" s="27">
        <v>0</v>
      </c>
      <c r="L118" s="27">
        <v>0</v>
      </c>
      <c r="M118" s="27">
        <v>0</v>
      </c>
      <c r="N118" s="67">
        <v>0</v>
      </c>
    </row>
    <row r="119" spans="1:14" ht="57" customHeight="1">
      <c r="A119" s="59" t="s">
        <v>6</v>
      </c>
      <c r="B119" s="19" t="s">
        <v>7</v>
      </c>
      <c r="C119" s="19" t="s">
        <v>179</v>
      </c>
      <c r="D119" s="19" t="s">
        <v>1</v>
      </c>
      <c r="E119" s="19" t="s">
        <v>2</v>
      </c>
      <c r="F119" s="19" t="s">
        <v>188</v>
      </c>
      <c r="G119" s="19" t="s">
        <v>4</v>
      </c>
      <c r="H119" s="1" t="s">
        <v>189</v>
      </c>
      <c r="I119" s="27">
        <v>0</v>
      </c>
      <c r="J119" s="27">
        <v>8838.5499999999993</v>
      </c>
      <c r="K119" s="27">
        <v>8838.5499999999993</v>
      </c>
      <c r="L119" s="2">
        <v>9966.4500000000007</v>
      </c>
      <c r="M119" s="2">
        <v>0</v>
      </c>
      <c r="N119" s="60">
        <v>0</v>
      </c>
    </row>
    <row r="120" spans="1:14" ht="34.5" customHeight="1">
      <c r="A120" s="59" t="s">
        <v>6</v>
      </c>
      <c r="B120" s="19" t="s">
        <v>7</v>
      </c>
      <c r="C120" s="19" t="s">
        <v>179</v>
      </c>
      <c r="D120" s="19" t="s">
        <v>1</v>
      </c>
      <c r="E120" s="19" t="s">
        <v>2</v>
      </c>
      <c r="F120" s="19" t="s">
        <v>190</v>
      </c>
      <c r="G120" s="19" t="s">
        <v>4</v>
      </c>
      <c r="H120" s="1" t="s">
        <v>191</v>
      </c>
      <c r="I120" s="27">
        <v>0</v>
      </c>
      <c r="J120" s="27">
        <v>0</v>
      </c>
      <c r="K120" s="27">
        <v>0</v>
      </c>
      <c r="L120" s="2">
        <v>0</v>
      </c>
      <c r="M120" s="2">
        <v>8258.4</v>
      </c>
      <c r="N120" s="60">
        <v>19269.599999999999</v>
      </c>
    </row>
    <row r="121" spans="1:14" ht="82.5" customHeight="1">
      <c r="A121" s="59" t="s">
        <v>6</v>
      </c>
      <c r="B121" s="19" t="s">
        <v>7</v>
      </c>
      <c r="C121" s="19" t="s">
        <v>179</v>
      </c>
      <c r="D121" s="19" t="s">
        <v>1</v>
      </c>
      <c r="E121" s="19" t="s">
        <v>2</v>
      </c>
      <c r="F121" s="19" t="s">
        <v>309</v>
      </c>
      <c r="G121" s="19" t="s">
        <v>4</v>
      </c>
      <c r="H121" s="1" t="s">
        <v>310</v>
      </c>
      <c r="I121" s="27">
        <v>0</v>
      </c>
      <c r="J121" s="27">
        <v>12586.3</v>
      </c>
      <c r="K121" s="27">
        <v>12586.3</v>
      </c>
      <c r="L121" s="27">
        <v>0</v>
      </c>
      <c r="M121" s="27">
        <v>0</v>
      </c>
      <c r="N121" s="67">
        <v>0</v>
      </c>
    </row>
    <row r="122" spans="1:14" ht="68.25" customHeight="1">
      <c r="A122" s="59" t="s">
        <v>6</v>
      </c>
      <c r="B122" s="19" t="s">
        <v>7</v>
      </c>
      <c r="C122" s="19" t="s">
        <v>179</v>
      </c>
      <c r="D122" s="19" t="s">
        <v>1</v>
      </c>
      <c r="E122" s="19" t="s">
        <v>2</v>
      </c>
      <c r="F122" s="19" t="s">
        <v>192</v>
      </c>
      <c r="G122" s="19" t="s">
        <v>4</v>
      </c>
      <c r="H122" s="1" t="s">
        <v>193</v>
      </c>
      <c r="I122" s="27">
        <v>0</v>
      </c>
      <c r="J122" s="27">
        <v>0</v>
      </c>
      <c r="K122" s="27">
        <v>0</v>
      </c>
      <c r="L122" s="2">
        <v>10353</v>
      </c>
      <c r="M122" s="2">
        <v>0</v>
      </c>
      <c r="N122" s="60">
        <v>0</v>
      </c>
    </row>
    <row r="123" spans="1:14" ht="45.75" customHeight="1">
      <c r="A123" s="59" t="s">
        <v>6</v>
      </c>
      <c r="B123" s="19" t="s">
        <v>7</v>
      </c>
      <c r="C123" s="19" t="s">
        <v>179</v>
      </c>
      <c r="D123" s="19" t="s">
        <v>1</v>
      </c>
      <c r="E123" s="19" t="s">
        <v>2</v>
      </c>
      <c r="F123" s="19" t="s">
        <v>194</v>
      </c>
      <c r="G123" s="19" t="s">
        <v>4</v>
      </c>
      <c r="H123" s="1" t="s">
        <v>195</v>
      </c>
      <c r="I123" s="27">
        <v>0</v>
      </c>
      <c r="J123" s="27">
        <v>0</v>
      </c>
      <c r="K123" s="27">
        <v>0</v>
      </c>
      <c r="L123" s="2">
        <v>349964.43</v>
      </c>
      <c r="M123" s="2">
        <v>90017.08</v>
      </c>
      <c r="N123" s="60">
        <v>0</v>
      </c>
    </row>
    <row r="124" spans="1:14" ht="34.5" customHeight="1">
      <c r="A124" s="59" t="s">
        <v>6</v>
      </c>
      <c r="B124" s="19" t="s">
        <v>7</v>
      </c>
      <c r="C124" s="19" t="s">
        <v>179</v>
      </c>
      <c r="D124" s="19" t="s">
        <v>1</v>
      </c>
      <c r="E124" s="19" t="s">
        <v>2</v>
      </c>
      <c r="F124" s="19" t="s">
        <v>196</v>
      </c>
      <c r="G124" s="19" t="s">
        <v>4</v>
      </c>
      <c r="H124" s="1" t="s">
        <v>197</v>
      </c>
      <c r="I124" s="27">
        <v>0</v>
      </c>
      <c r="J124" s="27">
        <v>0</v>
      </c>
      <c r="K124" s="27">
        <v>0</v>
      </c>
      <c r="L124" s="2">
        <v>11277.29</v>
      </c>
      <c r="M124" s="2">
        <v>26313.68</v>
      </c>
      <c r="N124" s="60">
        <v>0</v>
      </c>
    </row>
    <row r="125" spans="1:14" s="12" customFormat="1" ht="30.75" customHeight="1">
      <c r="A125" s="56" t="s">
        <v>6</v>
      </c>
      <c r="B125" s="13" t="s">
        <v>7</v>
      </c>
      <c r="C125" s="13" t="s">
        <v>198</v>
      </c>
      <c r="D125" s="13" t="s">
        <v>80</v>
      </c>
      <c r="E125" s="13" t="s">
        <v>217</v>
      </c>
      <c r="F125" s="13" t="s">
        <v>18</v>
      </c>
      <c r="G125" s="13" t="s">
        <v>4</v>
      </c>
      <c r="H125" s="15" t="s">
        <v>236</v>
      </c>
      <c r="I125" s="14">
        <f>SUM(I126:I140)</f>
        <v>2292405.628</v>
      </c>
      <c r="J125" s="14">
        <f t="shared" ref="J125:N125" si="34">SUM(J126:J140)</f>
        <v>2349189.2060000002</v>
      </c>
      <c r="K125" s="14">
        <f t="shared" si="34"/>
        <v>2349189.2060000002</v>
      </c>
      <c r="L125" s="14">
        <f t="shared" si="34"/>
        <v>2218405.6690000002</v>
      </c>
      <c r="M125" s="14">
        <f t="shared" si="34"/>
        <v>2251705.8429999999</v>
      </c>
      <c r="N125" s="57">
        <f t="shared" si="34"/>
        <v>2211231.5180000002</v>
      </c>
    </row>
    <row r="126" spans="1:14" s="12" customFormat="1" ht="37.5" customHeight="1">
      <c r="A126" s="59" t="s">
        <v>6</v>
      </c>
      <c r="B126" s="19" t="s">
        <v>7</v>
      </c>
      <c r="C126" s="19" t="s">
        <v>198</v>
      </c>
      <c r="D126" s="19" t="s">
        <v>98</v>
      </c>
      <c r="E126" s="19" t="s">
        <v>2</v>
      </c>
      <c r="F126" s="19" t="s">
        <v>101</v>
      </c>
      <c r="G126" s="19" t="s">
        <v>4</v>
      </c>
      <c r="H126" s="1" t="s">
        <v>282</v>
      </c>
      <c r="I126" s="27">
        <v>1523</v>
      </c>
      <c r="J126" s="27">
        <v>0</v>
      </c>
      <c r="K126" s="27">
        <v>0</v>
      </c>
      <c r="L126" s="27">
        <v>0</v>
      </c>
      <c r="M126" s="27">
        <v>0</v>
      </c>
      <c r="N126" s="67">
        <v>0</v>
      </c>
    </row>
    <row r="127" spans="1:14" ht="57" customHeight="1">
      <c r="A127" s="59" t="s">
        <v>6</v>
      </c>
      <c r="B127" s="19" t="s">
        <v>7</v>
      </c>
      <c r="C127" s="19" t="s">
        <v>198</v>
      </c>
      <c r="D127" s="19" t="s">
        <v>98</v>
      </c>
      <c r="E127" s="19" t="s">
        <v>2</v>
      </c>
      <c r="F127" s="19" t="s">
        <v>108</v>
      </c>
      <c r="G127" s="19" t="s">
        <v>4</v>
      </c>
      <c r="H127" s="1" t="s">
        <v>199</v>
      </c>
      <c r="I127" s="27">
        <v>5763.7879999999996</v>
      </c>
      <c r="J127" s="27">
        <v>6616</v>
      </c>
      <c r="K127" s="27">
        <v>6616</v>
      </c>
      <c r="L127" s="2">
        <v>10005</v>
      </c>
      <c r="M127" s="2">
        <v>10071</v>
      </c>
      <c r="N127" s="60">
        <v>10139</v>
      </c>
    </row>
    <row r="128" spans="1:14" ht="45.75" customHeight="1">
      <c r="A128" s="59" t="s">
        <v>6</v>
      </c>
      <c r="B128" s="19" t="s">
        <v>7</v>
      </c>
      <c r="C128" s="19" t="s">
        <v>198</v>
      </c>
      <c r="D128" s="19" t="s">
        <v>98</v>
      </c>
      <c r="E128" s="19" t="s">
        <v>2</v>
      </c>
      <c r="F128" s="19" t="s">
        <v>131</v>
      </c>
      <c r="G128" s="19" t="s">
        <v>4</v>
      </c>
      <c r="H128" s="1" t="s">
        <v>200</v>
      </c>
      <c r="I128" s="27">
        <v>2929</v>
      </c>
      <c r="J128" s="27">
        <v>3080</v>
      </c>
      <c r="K128" s="27">
        <v>3080</v>
      </c>
      <c r="L128" s="2">
        <v>3227</v>
      </c>
      <c r="M128" s="2">
        <v>3227</v>
      </c>
      <c r="N128" s="60">
        <v>3227</v>
      </c>
    </row>
    <row r="129" spans="1:14" ht="45.75" customHeight="1">
      <c r="A129" s="59" t="s">
        <v>6</v>
      </c>
      <c r="B129" s="19" t="s">
        <v>7</v>
      </c>
      <c r="C129" s="19" t="s">
        <v>198</v>
      </c>
      <c r="D129" s="19" t="s">
        <v>98</v>
      </c>
      <c r="E129" s="19" t="s">
        <v>2</v>
      </c>
      <c r="F129" s="19" t="s">
        <v>201</v>
      </c>
      <c r="G129" s="19" t="s">
        <v>4</v>
      </c>
      <c r="H129" s="1" t="s">
        <v>202</v>
      </c>
      <c r="I129" s="27">
        <v>1144</v>
      </c>
      <c r="J129" s="27">
        <v>1205</v>
      </c>
      <c r="K129" s="27">
        <v>1205</v>
      </c>
      <c r="L129" s="2">
        <v>1307</v>
      </c>
      <c r="M129" s="2">
        <v>1309</v>
      </c>
      <c r="N129" s="60">
        <v>1310</v>
      </c>
    </row>
    <row r="130" spans="1:14" ht="57" customHeight="1">
      <c r="A130" s="59" t="s">
        <v>6</v>
      </c>
      <c r="B130" s="19" t="s">
        <v>7</v>
      </c>
      <c r="C130" s="19" t="s">
        <v>198</v>
      </c>
      <c r="D130" s="19" t="s">
        <v>98</v>
      </c>
      <c r="E130" s="19" t="s">
        <v>2</v>
      </c>
      <c r="F130" s="19" t="s">
        <v>110</v>
      </c>
      <c r="G130" s="19" t="s">
        <v>4</v>
      </c>
      <c r="H130" s="1" t="s">
        <v>203</v>
      </c>
      <c r="I130" s="27">
        <v>0</v>
      </c>
      <c r="J130" s="27">
        <v>0</v>
      </c>
      <c r="K130" s="27">
        <v>0</v>
      </c>
      <c r="L130" s="2">
        <v>273</v>
      </c>
      <c r="M130" s="2">
        <v>273</v>
      </c>
      <c r="N130" s="60">
        <v>273</v>
      </c>
    </row>
    <row r="131" spans="1:14" ht="90.75" customHeight="1">
      <c r="A131" s="59" t="s">
        <v>6</v>
      </c>
      <c r="B131" s="19" t="s">
        <v>7</v>
      </c>
      <c r="C131" s="19" t="s">
        <v>198</v>
      </c>
      <c r="D131" s="19" t="s">
        <v>98</v>
      </c>
      <c r="E131" s="19" t="s">
        <v>2</v>
      </c>
      <c r="F131" s="19" t="s">
        <v>150</v>
      </c>
      <c r="G131" s="19" t="s">
        <v>4</v>
      </c>
      <c r="H131" s="1" t="s">
        <v>204</v>
      </c>
      <c r="I131" s="27">
        <v>172.12</v>
      </c>
      <c r="J131" s="27">
        <v>232.54</v>
      </c>
      <c r="K131" s="27">
        <v>232.54</v>
      </c>
      <c r="L131" s="2">
        <v>354.52</v>
      </c>
      <c r="M131" s="2">
        <v>354.51</v>
      </c>
      <c r="N131" s="60">
        <v>354.51</v>
      </c>
    </row>
    <row r="132" spans="1:14" ht="81" customHeight="1">
      <c r="A132" s="59" t="s">
        <v>6</v>
      </c>
      <c r="B132" s="19" t="s">
        <v>7</v>
      </c>
      <c r="C132" s="19" t="s">
        <v>198</v>
      </c>
      <c r="D132" s="19" t="s">
        <v>98</v>
      </c>
      <c r="E132" s="19" t="s">
        <v>2</v>
      </c>
      <c r="F132" s="19" t="s">
        <v>112</v>
      </c>
      <c r="G132" s="19" t="s">
        <v>4</v>
      </c>
      <c r="H132" s="1" t="s">
        <v>283</v>
      </c>
      <c r="I132" s="27">
        <v>1068.6969999999999</v>
      </c>
      <c r="J132" s="27">
        <v>0</v>
      </c>
      <c r="K132" s="27">
        <v>0</v>
      </c>
      <c r="L132" s="27">
        <v>0</v>
      </c>
      <c r="M132" s="27">
        <v>0</v>
      </c>
      <c r="N132" s="67">
        <v>0</v>
      </c>
    </row>
    <row r="133" spans="1:14" ht="79.5" customHeight="1">
      <c r="A133" s="59" t="s">
        <v>6</v>
      </c>
      <c r="B133" s="19" t="s">
        <v>7</v>
      </c>
      <c r="C133" s="19" t="s">
        <v>198</v>
      </c>
      <c r="D133" s="19" t="s">
        <v>98</v>
      </c>
      <c r="E133" s="19" t="s">
        <v>2</v>
      </c>
      <c r="F133" s="19" t="s">
        <v>133</v>
      </c>
      <c r="G133" s="19" t="s">
        <v>4</v>
      </c>
      <c r="H133" s="1" t="s">
        <v>205</v>
      </c>
      <c r="I133" s="27">
        <v>0</v>
      </c>
      <c r="J133" s="27">
        <v>5012</v>
      </c>
      <c r="K133" s="27">
        <v>5012</v>
      </c>
      <c r="L133" s="2">
        <v>5399</v>
      </c>
      <c r="M133" s="2">
        <v>5399</v>
      </c>
      <c r="N133" s="60">
        <v>5399</v>
      </c>
    </row>
    <row r="134" spans="1:14" ht="68.25" customHeight="1">
      <c r="A134" s="59" t="s">
        <v>6</v>
      </c>
      <c r="B134" s="19" t="s">
        <v>7</v>
      </c>
      <c r="C134" s="19" t="s">
        <v>198</v>
      </c>
      <c r="D134" s="19" t="s">
        <v>206</v>
      </c>
      <c r="E134" s="19" t="s">
        <v>2</v>
      </c>
      <c r="F134" s="19" t="s">
        <v>18</v>
      </c>
      <c r="G134" s="19" t="s">
        <v>4</v>
      </c>
      <c r="H134" s="1" t="s">
        <v>207</v>
      </c>
      <c r="I134" s="27">
        <v>43903.955000000002</v>
      </c>
      <c r="J134" s="27">
        <v>37212</v>
      </c>
      <c r="K134" s="27">
        <v>37212</v>
      </c>
      <c r="L134" s="2">
        <v>34968</v>
      </c>
      <c r="M134" s="2">
        <v>34968</v>
      </c>
      <c r="N134" s="60">
        <v>34968</v>
      </c>
    </row>
    <row r="135" spans="1:14" ht="57" customHeight="1">
      <c r="A135" s="59" t="s">
        <v>6</v>
      </c>
      <c r="B135" s="19" t="s">
        <v>7</v>
      </c>
      <c r="C135" s="19" t="s">
        <v>208</v>
      </c>
      <c r="D135" s="19" t="s">
        <v>209</v>
      </c>
      <c r="E135" s="19" t="s">
        <v>2</v>
      </c>
      <c r="F135" s="19" t="s">
        <v>18</v>
      </c>
      <c r="G135" s="19" t="s">
        <v>4</v>
      </c>
      <c r="H135" s="1" t="s">
        <v>210</v>
      </c>
      <c r="I135" s="27">
        <v>62623.048000000003</v>
      </c>
      <c r="J135" s="27">
        <v>8262</v>
      </c>
      <c r="K135" s="27">
        <v>8262</v>
      </c>
      <c r="L135" s="2">
        <v>8530</v>
      </c>
      <c r="M135" s="2">
        <v>38384</v>
      </c>
      <c r="N135" s="60">
        <v>0</v>
      </c>
    </row>
    <row r="136" spans="1:14" ht="45.75" customHeight="1">
      <c r="A136" s="59" t="s">
        <v>6</v>
      </c>
      <c r="B136" s="19" t="s">
        <v>7</v>
      </c>
      <c r="C136" s="19" t="s">
        <v>208</v>
      </c>
      <c r="D136" s="19" t="s">
        <v>211</v>
      </c>
      <c r="E136" s="19" t="s">
        <v>2</v>
      </c>
      <c r="F136" s="19" t="s">
        <v>18</v>
      </c>
      <c r="G136" s="19" t="s">
        <v>4</v>
      </c>
      <c r="H136" s="1" t="s">
        <v>212</v>
      </c>
      <c r="I136" s="27">
        <v>11452.321</v>
      </c>
      <c r="J136" s="27">
        <v>12101.98</v>
      </c>
      <c r="K136" s="27">
        <v>12101.98</v>
      </c>
      <c r="L136" s="2">
        <v>13086.06</v>
      </c>
      <c r="M136" s="2">
        <v>13698.24</v>
      </c>
      <c r="N136" s="60">
        <v>14244.48</v>
      </c>
    </row>
    <row r="137" spans="1:14" ht="57" customHeight="1">
      <c r="A137" s="59" t="s">
        <v>6</v>
      </c>
      <c r="B137" s="19" t="s">
        <v>7</v>
      </c>
      <c r="C137" s="19" t="s">
        <v>208</v>
      </c>
      <c r="D137" s="19" t="s">
        <v>96</v>
      </c>
      <c r="E137" s="19" t="s">
        <v>2</v>
      </c>
      <c r="F137" s="19" t="s">
        <v>18</v>
      </c>
      <c r="G137" s="19" t="s">
        <v>4</v>
      </c>
      <c r="H137" s="1" t="s">
        <v>213</v>
      </c>
      <c r="I137" s="27">
        <v>0</v>
      </c>
      <c r="J137" s="27">
        <v>8.5999999999999993E-2</v>
      </c>
      <c r="K137" s="27">
        <v>8.5999999999999993E-2</v>
      </c>
      <c r="L137" s="2">
        <v>8.8999999999999996E-2</v>
      </c>
      <c r="M137" s="2">
        <v>2766.0929999999998</v>
      </c>
      <c r="N137" s="60">
        <v>60.527999999999999</v>
      </c>
    </row>
    <row r="138" spans="1:14" ht="57" customHeight="1">
      <c r="A138" s="59" t="s">
        <v>6</v>
      </c>
      <c r="B138" s="19" t="s">
        <v>7</v>
      </c>
      <c r="C138" s="19" t="s">
        <v>208</v>
      </c>
      <c r="D138" s="19" t="s">
        <v>17</v>
      </c>
      <c r="E138" s="19" t="s">
        <v>2</v>
      </c>
      <c r="F138" s="19" t="s">
        <v>18</v>
      </c>
      <c r="G138" s="19" t="s">
        <v>4</v>
      </c>
      <c r="H138" s="1" t="s">
        <v>284</v>
      </c>
      <c r="I138" s="27">
        <v>7505.5</v>
      </c>
      <c r="J138" s="27">
        <v>7119.6</v>
      </c>
      <c r="K138" s="27">
        <v>7119.6</v>
      </c>
      <c r="L138" s="27">
        <v>0</v>
      </c>
      <c r="M138" s="27">
        <v>0</v>
      </c>
      <c r="N138" s="67">
        <v>0</v>
      </c>
    </row>
    <row r="139" spans="1:14" ht="57" customHeight="1">
      <c r="A139" s="59" t="s">
        <v>6</v>
      </c>
      <c r="B139" s="19" t="s">
        <v>7</v>
      </c>
      <c r="C139" s="19" t="s">
        <v>208</v>
      </c>
      <c r="D139" s="19" t="s">
        <v>20</v>
      </c>
      <c r="E139" s="19" t="s">
        <v>2</v>
      </c>
      <c r="F139" s="19" t="s">
        <v>18</v>
      </c>
      <c r="G139" s="19" t="s">
        <v>4</v>
      </c>
      <c r="H139" s="1" t="s">
        <v>285</v>
      </c>
      <c r="I139" s="27">
        <v>51872</v>
      </c>
      <c r="J139" s="27">
        <v>51817</v>
      </c>
      <c r="K139" s="27">
        <v>51817</v>
      </c>
      <c r="L139" s="27">
        <v>0</v>
      </c>
      <c r="M139" s="27">
        <v>0</v>
      </c>
      <c r="N139" s="67">
        <v>0</v>
      </c>
    </row>
    <row r="140" spans="1:14" s="12" customFormat="1" ht="20.25" customHeight="1">
      <c r="A140" s="56" t="s">
        <v>6</v>
      </c>
      <c r="B140" s="13" t="s">
        <v>7</v>
      </c>
      <c r="C140" s="13" t="s">
        <v>0</v>
      </c>
      <c r="D140" s="13" t="s">
        <v>1</v>
      </c>
      <c r="E140" s="13" t="s">
        <v>217</v>
      </c>
      <c r="F140" s="13" t="s">
        <v>18</v>
      </c>
      <c r="G140" s="13" t="s">
        <v>4</v>
      </c>
      <c r="H140" s="15" t="s">
        <v>237</v>
      </c>
      <c r="I140" s="14">
        <f t="shared" ref="I140:K140" si="35">SUM(I141:I150)</f>
        <v>2102448.199</v>
      </c>
      <c r="J140" s="14">
        <f t="shared" si="35"/>
        <v>2216531</v>
      </c>
      <c r="K140" s="14">
        <f t="shared" si="35"/>
        <v>2216531</v>
      </c>
      <c r="L140" s="14">
        <f>SUM(L141:L150)</f>
        <v>2141256</v>
      </c>
      <c r="M140" s="14">
        <f t="shared" ref="M140:N140" si="36">SUM(M141:M150)</f>
        <v>2141256</v>
      </c>
      <c r="N140" s="57">
        <f t="shared" si="36"/>
        <v>2141256</v>
      </c>
    </row>
    <row r="141" spans="1:14" ht="68.25" customHeight="1">
      <c r="A141" s="59" t="s">
        <v>6</v>
      </c>
      <c r="B141" s="19" t="s">
        <v>7</v>
      </c>
      <c r="C141" s="19" t="s">
        <v>0</v>
      </c>
      <c r="D141" s="19" t="s">
        <v>1</v>
      </c>
      <c r="E141" s="19" t="s">
        <v>2</v>
      </c>
      <c r="F141" s="19" t="s">
        <v>131</v>
      </c>
      <c r="G141" s="19" t="s">
        <v>4</v>
      </c>
      <c r="H141" s="1" t="s">
        <v>214</v>
      </c>
      <c r="I141" s="27">
        <v>600</v>
      </c>
      <c r="J141" s="27">
        <v>769</v>
      </c>
      <c r="K141" s="27">
        <v>769</v>
      </c>
      <c r="L141" s="2">
        <v>1057</v>
      </c>
      <c r="M141" s="2">
        <v>1057</v>
      </c>
      <c r="N141" s="60">
        <v>1057</v>
      </c>
    </row>
    <row r="142" spans="1:14" ht="56.25" customHeight="1">
      <c r="A142" s="59" t="s">
        <v>6</v>
      </c>
      <c r="B142" s="19" t="s">
        <v>7</v>
      </c>
      <c r="C142" s="19" t="s">
        <v>0</v>
      </c>
      <c r="D142" s="19" t="s">
        <v>1</v>
      </c>
      <c r="E142" s="19" t="s">
        <v>2</v>
      </c>
      <c r="F142" s="19" t="s">
        <v>201</v>
      </c>
      <c r="G142" s="19" t="s">
        <v>4</v>
      </c>
      <c r="H142" s="1" t="s">
        <v>286</v>
      </c>
      <c r="I142" s="27">
        <v>2980.61</v>
      </c>
      <c r="J142" s="27">
        <v>0</v>
      </c>
      <c r="K142" s="27">
        <v>0</v>
      </c>
      <c r="L142" s="27">
        <v>0</v>
      </c>
      <c r="M142" s="27">
        <v>0</v>
      </c>
      <c r="N142" s="67">
        <v>0</v>
      </c>
    </row>
    <row r="143" spans="1:14" ht="237" customHeight="1">
      <c r="A143" s="59" t="s">
        <v>6</v>
      </c>
      <c r="B143" s="19" t="s">
        <v>7</v>
      </c>
      <c r="C143" s="19" t="s">
        <v>0</v>
      </c>
      <c r="D143" s="19" t="s">
        <v>1</v>
      </c>
      <c r="E143" s="19" t="s">
        <v>2</v>
      </c>
      <c r="F143" s="19" t="s">
        <v>215</v>
      </c>
      <c r="G143" s="19" t="s">
        <v>4</v>
      </c>
      <c r="H143" s="1" t="s">
        <v>216</v>
      </c>
      <c r="I143" s="27">
        <v>17250.63</v>
      </c>
      <c r="J143" s="27">
        <v>18490</v>
      </c>
      <c r="K143" s="27">
        <v>18490</v>
      </c>
      <c r="L143" s="2">
        <v>21236</v>
      </c>
      <c r="M143" s="2">
        <v>21236</v>
      </c>
      <c r="N143" s="60">
        <v>21236</v>
      </c>
    </row>
    <row r="144" spans="1:14" ht="180.75" customHeight="1">
      <c r="A144" s="59" t="s">
        <v>6</v>
      </c>
      <c r="B144" s="19" t="s">
        <v>7</v>
      </c>
      <c r="C144" s="19" t="s">
        <v>0</v>
      </c>
      <c r="D144" s="19" t="s">
        <v>1</v>
      </c>
      <c r="E144" s="19" t="s">
        <v>2</v>
      </c>
      <c r="F144" s="19" t="s">
        <v>3</v>
      </c>
      <c r="G144" s="19" t="s">
        <v>4</v>
      </c>
      <c r="H144" s="1" t="s">
        <v>5</v>
      </c>
      <c r="I144" s="27">
        <v>2080819.959</v>
      </c>
      <c r="J144" s="27">
        <v>2128095</v>
      </c>
      <c r="K144" s="27">
        <v>2128095</v>
      </c>
      <c r="L144" s="2">
        <v>2095366</v>
      </c>
      <c r="M144" s="2">
        <v>2095366</v>
      </c>
      <c r="N144" s="60">
        <v>2095366</v>
      </c>
    </row>
    <row r="145" spans="1:14" ht="68.25" customHeight="1">
      <c r="A145" s="59" t="s">
        <v>6</v>
      </c>
      <c r="B145" s="19" t="s">
        <v>7</v>
      </c>
      <c r="C145" s="19" t="s">
        <v>0</v>
      </c>
      <c r="D145" s="19" t="s">
        <v>1</v>
      </c>
      <c r="E145" s="19" t="s">
        <v>2</v>
      </c>
      <c r="F145" s="19" t="s">
        <v>260</v>
      </c>
      <c r="G145" s="19" t="s">
        <v>4</v>
      </c>
      <c r="H145" s="1" t="s">
        <v>287</v>
      </c>
      <c r="I145" s="27">
        <v>797</v>
      </c>
      <c r="J145" s="27">
        <v>0</v>
      </c>
      <c r="K145" s="27">
        <v>0</v>
      </c>
      <c r="L145" s="27">
        <v>0</v>
      </c>
      <c r="M145" s="27">
        <v>0</v>
      </c>
      <c r="N145" s="67">
        <v>0</v>
      </c>
    </row>
    <row r="146" spans="1:14" ht="45" customHeight="1">
      <c r="A146" s="59" t="s">
        <v>6</v>
      </c>
      <c r="B146" s="19" t="s">
        <v>7</v>
      </c>
      <c r="C146" s="19" t="s">
        <v>0</v>
      </c>
      <c r="D146" s="19" t="s">
        <v>1</v>
      </c>
      <c r="E146" s="19" t="s">
        <v>2</v>
      </c>
      <c r="F146" s="19" t="s">
        <v>291</v>
      </c>
      <c r="G146" s="19" t="s">
        <v>4</v>
      </c>
      <c r="H146" s="1" t="s">
        <v>311</v>
      </c>
      <c r="I146" s="27">
        <v>0</v>
      </c>
      <c r="J146" s="27">
        <v>53196</v>
      </c>
      <c r="K146" s="27">
        <v>53196</v>
      </c>
      <c r="L146" s="27">
        <v>0</v>
      </c>
      <c r="M146" s="27">
        <v>0</v>
      </c>
      <c r="N146" s="67">
        <v>0</v>
      </c>
    </row>
    <row r="147" spans="1:14" ht="90.75" customHeight="1">
      <c r="A147" s="59" t="s">
        <v>6</v>
      </c>
      <c r="B147" s="19" t="s">
        <v>7</v>
      </c>
      <c r="C147" s="19" t="s">
        <v>0</v>
      </c>
      <c r="D147" s="19" t="s">
        <v>1</v>
      </c>
      <c r="E147" s="19" t="s">
        <v>2</v>
      </c>
      <c r="F147" s="19" t="s">
        <v>8</v>
      </c>
      <c r="G147" s="19" t="s">
        <v>4</v>
      </c>
      <c r="H147" s="1" t="s">
        <v>9</v>
      </c>
      <c r="I147" s="27">
        <v>0</v>
      </c>
      <c r="J147" s="27">
        <v>11695</v>
      </c>
      <c r="K147" s="27">
        <v>11695</v>
      </c>
      <c r="L147" s="2">
        <v>11990</v>
      </c>
      <c r="M147" s="2">
        <v>11990</v>
      </c>
      <c r="N147" s="60">
        <v>11990</v>
      </c>
    </row>
    <row r="148" spans="1:14" ht="57" customHeight="1">
      <c r="A148" s="59" t="s">
        <v>6</v>
      </c>
      <c r="B148" s="19" t="s">
        <v>7</v>
      </c>
      <c r="C148" s="19" t="s">
        <v>0</v>
      </c>
      <c r="D148" s="19" t="s">
        <v>1</v>
      </c>
      <c r="E148" s="19" t="s">
        <v>2</v>
      </c>
      <c r="F148" s="19" t="s">
        <v>10</v>
      </c>
      <c r="G148" s="19" t="s">
        <v>4</v>
      </c>
      <c r="H148" s="1" t="s">
        <v>11</v>
      </c>
      <c r="I148" s="27">
        <v>0</v>
      </c>
      <c r="J148" s="27">
        <v>650</v>
      </c>
      <c r="K148" s="27">
        <v>650</v>
      </c>
      <c r="L148" s="2">
        <v>745</v>
      </c>
      <c r="M148" s="2">
        <v>745</v>
      </c>
      <c r="N148" s="60">
        <v>745</v>
      </c>
    </row>
    <row r="149" spans="1:14" ht="57" customHeight="1">
      <c r="A149" s="59" t="s">
        <v>6</v>
      </c>
      <c r="B149" s="19" t="s">
        <v>7</v>
      </c>
      <c r="C149" s="19" t="s">
        <v>0</v>
      </c>
      <c r="D149" s="19" t="s">
        <v>1</v>
      </c>
      <c r="E149" s="19" t="s">
        <v>2</v>
      </c>
      <c r="F149" s="19" t="s">
        <v>12</v>
      </c>
      <c r="G149" s="19" t="s">
        <v>4</v>
      </c>
      <c r="H149" s="1" t="s">
        <v>13</v>
      </c>
      <c r="I149" s="27">
        <v>0</v>
      </c>
      <c r="J149" s="27">
        <v>2850</v>
      </c>
      <c r="K149" s="27">
        <v>2850</v>
      </c>
      <c r="L149" s="2">
        <v>10010</v>
      </c>
      <c r="M149" s="2">
        <v>10010</v>
      </c>
      <c r="N149" s="60">
        <v>10010</v>
      </c>
    </row>
    <row r="150" spans="1:14" ht="79.5" customHeight="1">
      <c r="A150" s="59" t="s">
        <v>6</v>
      </c>
      <c r="B150" s="19" t="s">
        <v>7</v>
      </c>
      <c r="C150" s="19" t="s">
        <v>0</v>
      </c>
      <c r="D150" s="19" t="s">
        <v>1</v>
      </c>
      <c r="E150" s="19" t="s">
        <v>2</v>
      </c>
      <c r="F150" s="19" t="s">
        <v>14</v>
      </c>
      <c r="G150" s="19" t="s">
        <v>4</v>
      </c>
      <c r="H150" s="1" t="s">
        <v>15</v>
      </c>
      <c r="I150" s="27">
        <v>0</v>
      </c>
      <c r="J150" s="27">
        <v>786</v>
      </c>
      <c r="K150" s="27">
        <v>786</v>
      </c>
      <c r="L150" s="2">
        <v>852</v>
      </c>
      <c r="M150" s="2">
        <v>852</v>
      </c>
      <c r="N150" s="60">
        <v>852</v>
      </c>
    </row>
    <row r="151" spans="1:14" s="12" customFormat="1" ht="20.25" customHeight="1">
      <c r="A151" s="56" t="s">
        <v>6</v>
      </c>
      <c r="B151" s="13" t="s">
        <v>7</v>
      </c>
      <c r="C151" s="13" t="s">
        <v>238</v>
      </c>
      <c r="D151" s="13" t="s">
        <v>80</v>
      </c>
      <c r="E151" s="13" t="s">
        <v>217</v>
      </c>
      <c r="F151" s="13" t="s">
        <v>18</v>
      </c>
      <c r="G151" s="13" t="s">
        <v>4</v>
      </c>
      <c r="H151" s="15" t="s">
        <v>239</v>
      </c>
      <c r="I151" s="14">
        <f>SUM(I152:I152:I170)</f>
        <v>26615.809000000001</v>
      </c>
      <c r="J151" s="14">
        <f>SUM(J152:J152:J170)</f>
        <v>521911.86456000002</v>
      </c>
      <c r="K151" s="14">
        <f>SUM(K152:K152:K170)</f>
        <v>521911.86456000002</v>
      </c>
      <c r="L151" s="14">
        <f>SUM(L152:L152:L170)</f>
        <v>233088.62</v>
      </c>
      <c r="M151" s="14">
        <f>SUM(M152:M152:M170)</f>
        <v>211169.8</v>
      </c>
      <c r="N151" s="57">
        <f>SUM(N152:N152:N170)</f>
        <v>136007</v>
      </c>
    </row>
    <row r="152" spans="1:14" ht="68.25" customHeight="1">
      <c r="A152" s="59" t="s">
        <v>6</v>
      </c>
      <c r="B152" s="19" t="s">
        <v>7</v>
      </c>
      <c r="C152" s="19" t="s">
        <v>16</v>
      </c>
      <c r="D152" s="19" t="s">
        <v>17</v>
      </c>
      <c r="E152" s="19" t="s">
        <v>2</v>
      </c>
      <c r="F152" s="19" t="s">
        <v>18</v>
      </c>
      <c r="G152" s="19" t="s">
        <v>4</v>
      </c>
      <c r="H152" s="1" t="s">
        <v>19</v>
      </c>
      <c r="I152" s="27">
        <v>0</v>
      </c>
      <c r="J152" s="27">
        <v>0</v>
      </c>
      <c r="K152" s="27">
        <v>0</v>
      </c>
      <c r="L152" s="2">
        <v>7120.9</v>
      </c>
      <c r="M152" s="2">
        <v>8607.7999999999993</v>
      </c>
      <c r="N152" s="60">
        <v>0</v>
      </c>
    </row>
    <row r="153" spans="1:14" ht="102" customHeight="1">
      <c r="A153" s="59" t="s">
        <v>6</v>
      </c>
      <c r="B153" s="19" t="s">
        <v>7</v>
      </c>
      <c r="C153" s="19" t="s">
        <v>16</v>
      </c>
      <c r="D153" s="19" t="s">
        <v>20</v>
      </c>
      <c r="E153" s="19" t="s">
        <v>2</v>
      </c>
      <c r="F153" s="19" t="s">
        <v>18</v>
      </c>
      <c r="G153" s="19" t="s">
        <v>4</v>
      </c>
      <c r="H153" s="1" t="s">
        <v>21</v>
      </c>
      <c r="I153" s="27">
        <v>0</v>
      </c>
      <c r="J153" s="27">
        <v>0</v>
      </c>
      <c r="K153" s="27">
        <v>0</v>
      </c>
      <c r="L153" s="2">
        <v>51715</v>
      </c>
      <c r="M153" s="2">
        <v>51715</v>
      </c>
      <c r="N153" s="60">
        <v>0</v>
      </c>
    </row>
    <row r="154" spans="1:14" ht="39.75" customHeight="1">
      <c r="A154" s="59" t="s">
        <v>6</v>
      </c>
      <c r="B154" s="19" t="s">
        <v>7</v>
      </c>
      <c r="C154" s="19" t="s">
        <v>16</v>
      </c>
      <c r="D154" s="19" t="s">
        <v>288</v>
      </c>
      <c r="E154" s="19" t="s">
        <v>2</v>
      </c>
      <c r="F154" s="19" t="s">
        <v>18</v>
      </c>
      <c r="G154" s="19" t="s">
        <v>4</v>
      </c>
      <c r="H154" s="1" t="s">
        <v>289</v>
      </c>
      <c r="I154" s="27">
        <v>5000</v>
      </c>
      <c r="J154" s="27">
        <v>0</v>
      </c>
      <c r="K154" s="27">
        <v>0</v>
      </c>
      <c r="L154" s="27">
        <v>0</v>
      </c>
      <c r="M154" s="27">
        <v>0</v>
      </c>
      <c r="N154" s="67">
        <v>0</v>
      </c>
    </row>
    <row r="155" spans="1:14" ht="37.5" customHeight="1">
      <c r="A155" s="59" t="s">
        <v>6</v>
      </c>
      <c r="B155" s="19" t="s">
        <v>7</v>
      </c>
      <c r="C155" s="19" t="s">
        <v>16</v>
      </c>
      <c r="D155" s="19" t="s">
        <v>172</v>
      </c>
      <c r="E155" s="19" t="s">
        <v>2</v>
      </c>
      <c r="F155" s="19" t="s">
        <v>18</v>
      </c>
      <c r="G155" s="19" t="s">
        <v>4</v>
      </c>
      <c r="H155" s="1" t="s">
        <v>290</v>
      </c>
      <c r="I155" s="27">
        <v>133.333</v>
      </c>
      <c r="J155" s="27">
        <v>0</v>
      </c>
      <c r="K155" s="27">
        <v>0</v>
      </c>
      <c r="L155" s="27">
        <v>0</v>
      </c>
      <c r="M155" s="27">
        <v>0</v>
      </c>
      <c r="N155" s="67">
        <v>0</v>
      </c>
    </row>
    <row r="156" spans="1:14" ht="37.5" customHeight="1">
      <c r="A156" s="59" t="s">
        <v>6</v>
      </c>
      <c r="B156" s="19" t="s">
        <v>7</v>
      </c>
      <c r="C156" s="19" t="s">
        <v>23</v>
      </c>
      <c r="D156" s="19" t="s">
        <v>1</v>
      </c>
      <c r="E156" s="19" t="s">
        <v>2</v>
      </c>
      <c r="F156" s="19" t="s">
        <v>201</v>
      </c>
      <c r="G156" s="19" t="s">
        <v>4</v>
      </c>
      <c r="H156" s="1" t="s">
        <v>312</v>
      </c>
      <c r="I156" s="27">
        <v>0</v>
      </c>
      <c r="J156" s="27">
        <v>121683.09456</v>
      </c>
      <c r="K156" s="27">
        <v>121683.09456</v>
      </c>
      <c r="L156" s="27">
        <v>0</v>
      </c>
      <c r="M156" s="27">
        <v>0</v>
      </c>
      <c r="N156" s="67">
        <v>0</v>
      </c>
    </row>
    <row r="157" spans="1:14" ht="45.75" customHeight="1">
      <c r="A157" s="59" t="s">
        <v>6</v>
      </c>
      <c r="B157" s="19" t="s">
        <v>7</v>
      </c>
      <c r="C157" s="19" t="s">
        <v>23</v>
      </c>
      <c r="D157" s="19" t="s">
        <v>1</v>
      </c>
      <c r="E157" s="19" t="s">
        <v>2</v>
      </c>
      <c r="F157" s="19" t="s">
        <v>215</v>
      </c>
      <c r="G157" s="19" t="s">
        <v>4</v>
      </c>
      <c r="H157" s="1" t="s">
        <v>292</v>
      </c>
      <c r="I157" s="27">
        <v>3033.4760000000001</v>
      </c>
      <c r="J157" s="27">
        <v>4927</v>
      </c>
      <c r="K157" s="27">
        <v>4927</v>
      </c>
      <c r="L157" s="27">
        <v>0</v>
      </c>
      <c r="M157" s="27">
        <v>0</v>
      </c>
      <c r="N157" s="67">
        <v>0</v>
      </c>
    </row>
    <row r="158" spans="1:14" ht="45.75" customHeight="1">
      <c r="A158" s="59" t="s">
        <v>6</v>
      </c>
      <c r="B158" s="19" t="s">
        <v>7</v>
      </c>
      <c r="C158" s="19" t="s">
        <v>23</v>
      </c>
      <c r="D158" s="19" t="s">
        <v>1</v>
      </c>
      <c r="E158" s="19" t="s">
        <v>2</v>
      </c>
      <c r="F158" s="19" t="s">
        <v>260</v>
      </c>
      <c r="G158" s="19" t="s">
        <v>4</v>
      </c>
      <c r="H158" s="1" t="s">
        <v>293</v>
      </c>
      <c r="I158" s="27">
        <v>555</v>
      </c>
      <c r="J158" s="27">
        <v>769</v>
      </c>
      <c r="K158" s="27">
        <v>769</v>
      </c>
      <c r="L158" s="27">
        <v>0</v>
      </c>
      <c r="M158" s="27">
        <v>0</v>
      </c>
      <c r="N158" s="67">
        <v>0</v>
      </c>
    </row>
    <row r="159" spans="1:14" ht="45.75" customHeight="1">
      <c r="A159" s="59" t="s">
        <v>6</v>
      </c>
      <c r="B159" s="19" t="s">
        <v>7</v>
      </c>
      <c r="C159" s="19" t="s">
        <v>23</v>
      </c>
      <c r="D159" s="19" t="s">
        <v>1</v>
      </c>
      <c r="E159" s="19" t="s">
        <v>2</v>
      </c>
      <c r="F159" s="19" t="s">
        <v>291</v>
      </c>
      <c r="G159" s="19" t="s">
        <v>4</v>
      </c>
      <c r="H159" s="1" t="s">
        <v>294</v>
      </c>
      <c r="I159" s="27">
        <v>1000</v>
      </c>
      <c r="J159" s="27">
        <v>1500</v>
      </c>
      <c r="K159" s="27">
        <v>1500</v>
      </c>
      <c r="L159" s="27">
        <v>0</v>
      </c>
      <c r="M159" s="27">
        <v>0</v>
      </c>
      <c r="N159" s="67">
        <v>0</v>
      </c>
    </row>
    <row r="160" spans="1:14" ht="45.75" customHeight="1">
      <c r="A160" s="59" t="s">
        <v>6</v>
      </c>
      <c r="B160" s="19" t="s">
        <v>7</v>
      </c>
      <c r="C160" s="19" t="s">
        <v>23</v>
      </c>
      <c r="D160" s="19" t="s">
        <v>1</v>
      </c>
      <c r="E160" s="19" t="s">
        <v>2</v>
      </c>
      <c r="F160" s="19" t="s">
        <v>8</v>
      </c>
      <c r="G160" s="19" t="s">
        <v>4</v>
      </c>
      <c r="H160" s="1" t="s">
        <v>295</v>
      </c>
      <c r="I160" s="27">
        <v>9996</v>
      </c>
      <c r="J160" s="27">
        <v>0</v>
      </c>
      <c r="K160" s="27">
        <v>0</v>
      </c>
      <c r="L160" s="27">
        <v>0</v>
      </c>
      <c r="M160" s="27">
        <v>0</v>
      </c>
      <c r="N160" s="67">
        <v>0</v>
      </c>
    </row>
    <row r="161" spans="1:14" ht="45.75" customHeight="1">
      <c r="A161" s="59" t="s">
        <v>6</v>
      </c>
      <c r="B161" s="19" t="s">
        <v>7</v>
      </c>
      <c r="C161" s="19" t="s">
        <v>23</v>
      </c>
      <c r="D161" s="19" t="s">
        <v>1</v>
      </c>
      <c r="E161" s="19" t="s">
        <v>2</v>
      </c>
      <c r="F161" s="19" t="s">
        <v>10</v>
      </c>
      <c r="G161" s="19" t="s">
        <v>4</v>
      </c>
      <c r="H161" s="1" t="s">
        <v>296</v>
      </c>
      <c r="I161" s="27">
        <v>1377</v>
      </c>
      <c r="J161" s="27">
        <v>0</v>
      </c>
      <c r="K161" s="27">
        <v>0</v>
      </c>
      <c r="L161" s="27">
        <v>0</v>
      </c>
      <c r="M161" s="27">
        <v>0</v>
      </c>
      <c r="N161" s="67">
        <v>0</v>
      </c>
    </row>
    <row r="162" spans="1:14" ht="45.75" customHeight="1">
      <c r="A162" s="59" t="s">
        <v>6</v>
      </c>
      <c r="B162" s="19" t="s">
        <v>7</v>
      </c>
      <c r="C162" s="19" t="s">
        <v>23</v>
      </c>
      <c r="D162" s="19" t="s">
        <v>1</v>
      </c>
      <c r="E162" s="19" t="s">
        <v>2</v>
      </c>
      <c r="F162" s="19" t="s">
        <v>12</v>
      </c>
      <c r="G162" s="19" t="s">
        <v>4</v>
      </c>
      <c r="H162" s="1" t="s">
        <v>297</v>
      </c>
      <c r="I162" s="27">
        <v>5521</v>
      </c>
      <c r="J162" s="27">
        <v>0</v>
      </c>
      <c r="K162" s="27">
        <v>0</v>
      </c>
      <c r="L162" s="27">
        <v>0</v>
      </c>
      <c r="M162" s="27">
        <v>0</v>
      </c>
      <c r="N162" s="67">
        <v>0</v>
      </c>
    </row>
    <row r="163" spans="1:14" ht="45.75" customHeight="1">
      <c r="A163" s="59" t="s">
        <v>6</v>
      </c>
      <c r="B163" s="19" t="s">
        <v>7</v>
      </c>
      <c r="C163" s="19" t="s">
        <v>23</v>
      </c>
      <c r="D163" s="19" t="s">
        <v>1</v>
      </c>
      <c r="E163" s="19" t="s">
        <v>2</v>
      </c>
      <c r="F163" s="19" t="s">
        <v>14</v>
      </c>
      <c r="G163" s="19" t="s">
        <v>4</v>
      </c>
      <c r="H163" s="1" t="s">
        <v>292</v>
      </c>
      <c r="I163" s="27">
        <v>0</v>
      </c>
      <c r="J163" s="27">
        <v>6351.15</v>
      </c>
      <c r="K163" s="35">
        <v>6351.15</v>
      </c>
      <c r="L163" s="27">
        <v>0</v>
      </c>
      <c r="M163" s="27">
        <v>0</v>
      </c>
      <c r="N163" s="67">
        <v>0</v>
      </c>
    </row>
    <row r="164" spans="1:14" ht="45.75" customHeight="1">
      <c r="A164" s="59" t="s">
        <v>6</v>
      </c>
      <c r="B164" s="19" t="s">
        <v>7</v>
      </c>
      <c r="C164" s="19" t="s">
        <v>23</v>
      </c>
      <c r="D164" s="19" t="s">
        <v>1</v>
      </c>
      <c r="E164" s="19" t="s">
        <v>2</v>
      </c>
      <c r="F164" s="19" t="s">
        <v>184</v>
      </c>
      <c r="G164" s="19" t="s">
        <v>4</v>
      </c>
      <c r="H164" s="1" t="s">
        <v>293</v>
      </c>
      <c r="I164" s="27">
        <v>0</v>
      </c>
      <c r="J164" s="27">
        <v>284222.40000000002</v>
      </c>
      <c r="K164" s="35">
        <v>284222.40000000002</v>
      </c>
      <c r="L164" s="27">
        <v>0</v>
      </c>
      <c r="M164" s="27">
        <v>0</v>
      </c>
      <c r="N164" s="67">
        <v>0</v>
      </c>
    </row>
    <row r="165" spans="1:14" ht="45.75" customHeight="1">
      <c r="A165" s="59" t="s">
        <v>6</v>
      </c>
      <c r="B165" s="19" t="s">
        <v>7</v>
      </c>
      <c r="C165" s="19" t="s">
        <v>23</v>
      </c>
      <c r="D165" s="19" t="s">
        <v>1</v>
      </c>
      <c r="E165" s="19" t="s">
        <v>2</v>
      </c>
      <c r="F165" s="19" t="s">
        <v>313</v>
      </c>
      <c r="G165" s="19" t="s">
        <v>4</v>
      </c>
      <c r="H165" s="1" t="s">
        <v>294</v>
      </c>
      <c r="I165" s="27">
        <v>0</v>
      </c>
      <c r="J165" s="27">
        <v>102459.22</v>
      </c>
      <c r="K165" s="35">
        <v>102459.22</v>
      </c>
      <c r="L165" s="27">
        <v>0</v>
      </c>
      <c r="M165" s="27">
        <v>0</v>
      </c>
      <c r="N165" s="67">
        <v>0</v>
      </c>
    </row>
    <row r="166" spans="1:14" ht="113.25" customHeight="1">
      <c r="A166" s="59" t="s">
        <v>6</v>
      </c>
      <c r="B166" s="19" t="s">
        <v>7</v>
      </c>
      <c r="C166" s="19" t="s">
        <v>23</v>
      </c>
      <c r="D166" s="19" t="s">
        <v>1</v>
      </c>
      <c r="E166" s="19" t="s">
        <v>2</v>
      </c>
      <c r="F166" s="19" t="s">
        <v>24</v>
      </c>
      <c r="G166" s="19" t="s">
        <v>4</v>
      </c>
      <c r="H166" s="1" t="s">
        <v>25</v>
      </c>
      <c r="I166" s="27">
        <v>0</v>
      </c>
      <c r="J166" s="27">
        <v>0</v>
      </c>
      <c r="K166" s="27">
        <v>0</v>
      </c>
      <c r="L166" s="2">
        <v>3300.72</v>
      </c>
      <c r="M166" s="2">
        <v>0</v>
      </c>
      <c r="N166" s="60">
        <v>0</v>
      </c>
    </row>
    <row r="167" spans="1:14" ht="57" customHeight="1">
      <c r="A167" s="59" t="s">
        <v>6</v>
      </c>
      <c r="B167" s="19" t="s">
        <v>7</v>
      </c>
      <c r="C167" s="19" t="s">
        <v>23</v>
      </c>
      <c r="D167" s="19" t="s">
        <v>1</v>
      </c>
      <c r="E167" s="19" t="s">
        <v>2</v>
      </c>
      <c r="F167" s="19" t="s">
        <v>26</v>
      </c>
      <c r="G167" s="19" t="s">
        <v>4</v>
      </c>
      <c r="H167" s="1" t="s">
        <v>27</v>
      </c>
      <c r="I167" s="27">
        <v>0</v>
      </c>
      <c r="J167" s="27">
        <v>0</v>
      </c>
      <c r="K167" s="27">
        <v>0</v>
      </c>
      <c r="L167" s="2">
        <v>136007</v>
      </c>
      <c r="M167" s="2">
        <v>136007</v>
      </c>
      <c r="N167" s="60">
        <v>136007</v>
      </c>
    </row>
    <row r="168" spans="1:14" ht="90.75" customHeight="1">
      <c r="A168" s="59" t="s">
        <v>6</v>
      </c>
      <c r="B168" s="19" t="s">
        <v>7</v>
      </c>
      <c r="C168" s="19" t="s">
        <v>23</v>
      </c>
      <c r="D168" s="19" t="s">
        <v>1</v>
      </c>
      <c r="E168" s="19" t="s">
        <v>2</v>
      </c>
      <c r="F168" s="19" t="s">
        <v>28</v>
      </c>
      <c r="G168" s="19" t="s">
        <v>4</v>
      </c>
      <c r="H168" s="1" t="s">
        <v>29</v>
      </c>
      <c r="I168" s="27">
        <v>0</v>
      </c>
      <c r="J168" s="27">
        <v>0</v>
      </c>
      <c r="K168" s="27">
        <v>0</v>
      </c>
      <c r="L168" s="2">
        <v>12085</v>
      </c>
      <c r="M168" s="2">
        <v>0</v>
      </c>
      <c r="N168" s="60">
        <v>0</v>
      </c>
    </row>
    <row r="169" spans="1:14" ht="45.75" customHeight="1">
      <c r="A169" s="59" t="s">
        <v>6</v>
      </c>
      <c r="B169" s="19" t="s">
        <v>7</v>
      </c>
      <c r="C169" s="19" t="s">
        <v>23</v>
      </c>
      <c r="D169" s="19" t="s">
        <v>1</v>
      </c>
      <c r="E169" s="19" t="s">
        <v>2</v>
      </c>
      <c r="F169" s="19" t="s">
        <v>30</v>
      </c>
      <c r="G169" s="19" t="s">
        <v>4</v>
      </c>
      <c r="H169" s="1" t="s">
        <v>31</v>
      </c>
      <c r="I169" s="27">
        <v>0</v>
      </c>
      <c r="J169" s="27">
        <v>0</v>
      </c>
      <c r="K169" s="27">
        <v>0</v>
      </c>
      <c r="L169" s="2">
        <v>6360</v>
      </c>
      <c r="M169" s="2">
        <v>14840</v>
      </c>
      <c r="N169" s="60">
        <v>0</v>
      </c>
    </row>
    <row r="170" spans="1:14" ht="45.75" customHeight="1">
      <c r="A170" s="59" t="s">
        <v>6</v>
      </c>
      <c r="B170" s="19" t="s">
        <v>7</v>
      </c>
      <c r="C170" s="19" t="s">
        <v>23</v>
      </c>
      <c r="D170" s="19" t="s">
        <v>1</v>
      </c>
      <c r="E170" s="19" t="s">
        <v>2</v>
      </c>
      <c r="F170" s="19" t="s">
        <v>32</v>
      </c>
      <c r="G170" s="19" t="s">
        <v>4</v>
      </c>
      <c r="H170" s="1" t="s">
        <v>33</v>
      </c>
      <c r="I170" s="27">
        <v>0</v>
      </c>
      <c r="J170" s="27">
        <v>0</v>
      </c>
      <c r="K170" s="27">
        <v>0</v>
      </c>
      <c r="L170" s="2">
        <v>16500</v>
      </c>
      <c r="M170" s="2">
        <v>0</v>
      </c>
      <c r="N170" s="60">
        <v>0</v>
      </c>
    </row>
    <row r="171" spans="1:14" s="12" customFormat="1" ht="27.75" customHeight="1">
      <c r="A171" s="59" t="s">
        <v>6</v>
      </c>
      <c r="B171" s="19" t="s">
        <v>79</v>
      </c>
      <c r="C171" s="19" t="s">
        <v>217</v>
      </c>
      <c r="D171" s="19" t="s">
        <v>80</v>
      </c>
      <c r="E171" s="19" t="s">
        <v>217</v>
      </c>
      <c r="F171" s="19" t="s">
        <v>18</v>
      </c>
      <c r="G171" s="19" t="s">
        <v>80</v>
      </c>
      <c r="H171" s="15" t="s">
        <v>298</v>
      </c>
      <c r="I171" s="14">
        <f>I172</f>
        <v>5000</v>
      </c>
      <c r="J171" s="14">
        <f t="shared" ref="J171:N171" si="37">J172</f>
        <v>0</v>
      </c>
      <c r="K171" s="14">
        <f t="shared" si="37"/>
        <v>0</v>
      </c>
      <c r="L171" s="14">
        <f t="shared" si="37"/>
        <v>0</v>
      </c>
      <c r="M171" s="14">
        <f t="shared" si="37"/>
        <v>0</v>
      </c>
      <c r="N171" s="57">
        <f t="shared" si="37"/>
        <v>0</v>
      </c>
    </row>
    <row r="172" spans="1:14" ht="30" customHeight="1">
      <c r="A172" s="59" t="s">
        <v>6</v>
      </c>
      <c r="B172" s="19" t="s">
        <v>79</v>
      </c>
      <c r="C172" s="19" t="s">
        <v>2</v>
      </c>
      <c r="D172" s="19" t="s">
        <v>302</v>
      </c>
      <c r="E172" s="19" t="s">
        <v>2</v>
      </c>
      <c r="F172" s="19" t="s">
        <v>18</v>
      </c>
      <c r="G172" s="19" t="s">
        <v>4</v>
      </c>
      <c r="H172" s="1" t="s">
        <v>299</v>
      </c>
      <c r="I172" s="27">
        <v>5000</v>
      </c>
      <c r="J172" s="27">
        <v>0</v>
      </c>
      <c r="K172" s="27">
        <v>0</v>
      </c>
      <c r="L172" s="27">
        <v>0</v>
      </c>
      <c r="M172" s="27">
        <v>0</v>
      </c>
      <c r="N172" s="67">
        <v>0</v>
      </c>
    </row>
    <row r="173" spans="1:14" s="12" customFormat="1" ht="27.75" customHeight="1">
      <c r="A173" s="59" t="s">
        <v>6</v>
      </c>
      <c r="B173" s="19" t="s">
        <v>303</v>
      </c>
      <c r="C173" s="19" t="s">
        <v>217</v>
      </c>
      <c r="D173" s="19" t="s">
        <v>80</v>
      </c>
      <c r="E173" s="19" t="s">
        <v>2</v>
      </c>
      <c r="F173" s="19" t="s">
        <v>18</v>
      </c>
      <c r="G173" s="19" t="s">
        <v>4</v>
      </c>
      <c r="H173" s="15" t="s">
        <v>300</v>
      </c>
      <c r="I173" s="14">
        <f>I174+I175</f>
        <v>-64227.68</v>
      </c>
      <c r="J173" s="14">
        <f t="shared" ref="J173:N173" si="38">J174+J175</f>
        <v>0</v>
      </c>
      <c r="K173" s="14">
        <f t="shared" si="38"/>
        <v>0</v>
      </c>
      <c r="L173" s="14">
        <f t="shared" si="38"/>
        <v>0</v>
      </c>
      <c r="M173" s="14">
        <f t="shared" si="38"/>
        <v>0</v>
      </c>
      <c r="N173" s="57">
        <f t="shared" si="38"/>
        <v>0</v>
      </c>
    </row>
    <row r="174" spans="1:14" ht="45.75" customHeight="1">
      <c r="A174" s="59" t="s">
        <v>6</v>
      </c>
      <c r="B174" s="19" t="s">
        <v>303</v>
      </c>
      <c r="C174" s="19" t="s">
        <v>16</v>
      </c>
      <c r="D174" s="19" t="s">
        <v>20</v>
      </c>
      <c r="E174" s="19" t="s">
        <v>2</v>
      </c>
      <c r="F174" s="19" t="s">
        <v>18</v>
      </c>
      <c r="G174" s="19" t="s">
        <v>4</v>
      </c>
      <c r="H174" s="1" t="s">
        <v>301</v>
      </c>
      <c r="I174" s="27">
        <v>-1695.61</v>
      </c>
      <c r="J174" s="27">
        <v>0</v>
      </c>
      <c r="K174" s="27">
        <v>0</v>
      </c>
      <c r="L174" s="27">
        <v>0</v>
      </c>
      <c r="M174" s="27">
        <v>0</v>
      </c>
      <c r="N174" s="67">
        <v>0</v>
      </c>
    </row>
    <row r="175" spans="1:14" ht="45.75" customHeight="1" thickBot="1">
      <c r="A175" s="68" t="s">
        <v>6</v>
      </c>
      <c r="B175" s="69" t="s">
        <v>303</v>
      </c>
      <c r="C175" s="69" t="s">
        <v>304</v>
      </c>
      <c r="D175" s="69" t="s">
        <v>53</v>
      </c>
      <c r="E175" s="69" t="s">
        <v>2</v>
      </c>
      <c r="F175" s="69" t="s">
        <v>18</v>
      </c>
      <c r="G175" s="69" t="s">
        <v>4</v>
      </c>
      <c r="H175" s="70" t="s">
        <v>300</v>
      </c>
      <c r="I175" s="71">
        <v>-62532.07</v>
      </c>
      <c r="J175" s="71">
        <v>0</v>
      </c>
      <c r="K175" s="71">
        <v>0</v>
      </c>
      <c r="L175" s="71">
        <v>0</v>
      </c>
      <c r="M175" s="71">
        <v>0</v>
      </c>
      <c r="N175" s="72">
        <v>0</v>
      </c>
    </row>
    <row r="176" spans="1:14" s="18" customFormat="1" ht="30.75" customHeight="1" thickBot="1">
      <c r="A176" s="23"/>
      <c r="B176" s="23"/>
      <c r="C176" s="23"/>
      <c r="D176" s="23"/>
      <c r="E176" s="23"/>
      <c r="F176" s="23"/>
      <c r="G176" s="23"/>
      <c r="H176" s="24" t="s">
        <v>314</v>
      </c>
      <c r="I176" s="73">
        <f t="shared" ref="I176:K176" si="39">I11+I83</f>
        <v>8614505.6974099986</v>
      </c>
      <c r="J176" s="74">
        <f t="shared" si="39"/>
        <v>8779176.7771100011</v>
      </c>
      <c r="K176" s="74">
        <f t="shared" si="39"/>
        <v>8779176.7771100011</v>
      </c>
      <c r="L176" s="74">
        <f>L11+L83</f>
        <v>10796113.419</v>
      </c>
      <c r="M176" s="74">
        <f t="shared" ref="M176:N176" si="40">M11+M83</f>
        <v>10541181</v>
      </c>
      <c r="N176" s="75">
        <f t="shared" si="40"/>
        <v>12958996</v>
      </c>
    </row>
    <row r="177" spans="1:15" ht="1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>
      <c r="L178" s="36"/>
      <c r="M178" s="36"/>
      <c r="N178" s="36"/>
    </row>
  </sheetData>
  <mergeCells count="17">
    <mergeCell ref="D5:N5"/>
    <mergeCell ref="I7:I9"/>
    <mergeCell ref="J7:J9"/>
    <mergeCell ref="K7:K9"/>
    <mergeCell ref="L7:N8"/>
    <mergeCell ref="A8:E8"/>
    <mergeCell ref="F8:G8"/>
    <mergeCell ref="A7:G7"/>
    <mergeCell ref="H7:H9"/>
    <mergeCell ref="A1:N1"/>
    <mergeCell ref="A2:C2"/>
    <mergeCell ref="D2:N2"/>
    <mergeCell ref="A3:C3"/>
    <mergeCell ref="A4:C4"/>
    <mergeCell ref="A5:C5"/>
    <mergeCell ref="D3:N3"/>
    <mergeCell ref="D4:N4"/>
  </mergeCells>
  <pageMargins left="0.39370078740157483" right="0.19685039370078741" top="0.74803149606299213" bottom="0.35433070866141736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Орлова Светлана</cp:lastModifiedBy>
  <cp:lastPrinted>2024-11-13T07:39:56Z</cp:lastPrinted>
  <dcterms:created xsi:type="dcterms:W3CDTF">2021-04-12T14:52:46Z</dcterms:created>
  <dcterms:modified xsi:type="dcterms:W3CDTF">2024-11-13T07:41:04Z</dcterms:modified>
</cp:coreProperties>
</file>