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defaultThemeVersion="124226"/>
  <bookViews>
    <workbookView xWindow="150" yWindow="570" windowWidth="23250" windowHeight="11955"/>
  </bookViews>
  <sheets>
    <sheet name="Приложение 1" sheetId="1" r:id="rId1"/>
  </sheets>
  <definedNames>
    <definedName name="_xlnm.Print_Titles" localSheetId="0">'Приложение 1'!$5:$7</definedName>
  </definedNames>
  <calcPr calcId="125725"/>
</workbook>
</file>

<file path=xl/calcChain.xml><?xml version="1.0" encoding="utf-8"?>
<calcChain xmlns="http://schemas.openxmlformats.org/spreadsheetml/2006/main">
  <c r="E121" i="1"/>
  <c r="D121"/>
  <c r="C121"/>
  <c r="E174" l="1"/>
  <c r="D174"/>
  <c r="C174"/>
  <c r="D165" l="1"/>
  <c r="D163" s="1"/>
  <c r="C165"/>
  <c r="C163" s="1"/>
  <c r="E99"/>
  <c r="D99"/>
  <c r="D102"/>
  <c r="E102"/>
  <c r="C102"/>
  <c r="C99" s="1"/>
  <c r="E100"/>
  <c r="D100"/>
  <c r="C100"/>
  <c r="E91" l="1"/>
  <c r="D91"/>
  <c r="C91"/>
  <c r="E165"/>
  <c r="E163" s="1"/>
  <c r="E106" l="1"/>
  <c r="D106"/>
  <c r="C106"/>
  <c r="E97" l="1"/>
  <c r="D97"/>
  <c r="C97"/>
  <c r="E94" l="1"/>
  <c r="D94"/>
  <c r="C94"/>
  <c r="D20"/>
  <c r="E154" l="1"/>
  <c r="D154"/>
  <c r="C154"/>
  <c r="E20"/>
  <c r="C20"/>
  <c r="E108" l="1"/>
  <c r="D108"/>
  <c r="C108"/>
  <c r="E44" l="1"/>
  <c r="D44"/>
  <c r="C44"/>
  <c r="E10" l="1"/>
  <c r="D10"/>
  <c r="E19" l="1"/>
  <c r="E9"/>
  <c r="D19"/>
  <c r="D9"/>
  <c r="C10"/>
  <c r="C19" s="1"/>
  <c r="E33"/>
  <c r="D33"/>
  <c r="C33"/>
  <c r="E78" l="1"/>
  <c r="D78"/>
  <c r="C78"/>
  <c r="E89"/>
  <c r="D89"/>
  <c r="C89"/>
  <c r="E18" l="1"/>
  <c r="D18" l="1"/>
  <c r="C18"/>
  <c r="E54"/>
  <c r="D54"/>
  <c r="C54"/>
  <c r="E77" l="1"/>
  <c r="D77"/>
  <c r="C77"/>
  <c r="E142" l="1"/>
  <c r="E105" s="1"/>
  <c r="E104" s="1"/>
  <c r="D142"/>
  <c r="D105" s="1"/>
  <c r="D104" s="1"/>
  <c r="C142"/>
  <c r="C105" s="1"/>
  <c r="C104" s="1"/>
  <c r="E75"/>
  <c r="D75"/>
  <c r="C75"/>
  <c r="E73"/>
  <c r="D73"/>
  <c r="C73"/>
  <c r="E71"/>
  <c r="D71"/>
  <c r="C71"/>
  <c r="E69"/>
  <c r="D69"/>
  <c r="C69"/>
  <c r="E65"/>
  <c r="D65"/>
  <c r="C65"/>
  <c r="E63"/>
  <c r="D63"/>
  <c r="C63"/>
  <c r="E58"/>
  <c r="E57" s="1"/>
  <c r="D58"/>
  <c r="D57" s="1"/>
  <c r="C58"/>
  <c r="C57" s="1"/>
  <c r="E52"/>
  <c r="D52"/>
  <c r="C52"/>
  <c r="E47"/>
  <c r="D47"/>
  <c r="C47"/>
  <c r="D42"/>
  <c r="E42"/>
  <c r="C42"/>
  <c r="E38"/>
  <c r="D38"/>
  <c r="C38"/>
  <c r="E36"/>
  <c r="D36"/>
  <c r="C36"/>
  <c r="D31"/>
  <c r="E31"/>
  <c r="C31"/>
  <c r="D28"/>
  <c r="E28"/>
  <c r="C28"/>
  <c r="E22"/>
  <c r="E21" s="1"/>
  <c r="D22"/>
  <c r="D21" s="1"/>
  <c r="C22"/>
  <c r="C21" s="1"/>
  <c r="C27" l="1"/>
  <c r="C62"/>
  <c r="E27"/>
  <c r="D27"/>
  <c r="E46"/>
  <c r="D46"/>
  <c r="C46"/>
  <c r="D62"/>
  <c r="E62"/>
  <c r="E35"/>
  <c r="D68"/>
  <c r="C68"/>
  <c r="D35"/>
  <c r="C35"/>
  <c r="E68"/>
  <c r="C9"/>
  <c r="C41"/>
  <c r="E41"/>
  <c r="D41"/>
  <c r="C8" l="1"/>
  <c r="E8"/>
  <c r="E176" s="1"/>
  <c r="D8"/>
  <c r="D176" s="1"/>
  <c r="C176" l="1"/>
</calcChain>
</file>

<file path=xl/sharedStrings.xml><?xml version="1.0" encoding="utf-8"?>
<sst xmlns="http://schemas.openxmlformats.org/spreadsheetml/2006/main" count="348" uniqueCount="339">
  <si>
    <t>(тыс. руб.)</t>
  </si>
  <si>
    <t>Код дохода</t>
  </si>
  <si>
    <t>Наименование кода дохода</t>
  </si>
  <si>
    <t>Сумма</t>
  </si>
  <si>
    <t>1 00 00 000 00 0000 000</t>
  </si>
  <si>
    <t>НАЛОГОВЫЕ И НЕНАЛОГОВЫЕ ДОХОДЫ</t>
  </si>
  <si>
    <t>1 01 00 000 00 0000 000</t>
  </si>
  <si>
    <t>НАЛОГИ НА ПРИБЫЛЬ, ДОХОДЫ</t>
  </si>
  <si>
    <t>1 01 02 000 01 0000 110</t>
  </si>
  <si>
    <t>Налог на доходы физических лиц</t>
  </si>
  <si>
    <t>1 01 02 010 01 0000 110</t>
  </si>
  <si>
    <t>Налог на доходы физических лиц с доходов, источником которых является налоговый агент, за исключением доходов, в отношении которых исчисление и уплата налога осуществляются в соответствии со статьями 227, 227.1 и 228 Налогового кодекса Российской Федерации</t>
  </si>
  <si>
    <t>1 01 02 020 01 0000 110</t>
  </si>
  <si>
    <t>Налог на доходы физических лиц с доходов, полученных от осуществления деятельности физическими лицами, зарегистрированными в качестве индивидуальных предпринимателей, нотариусов, занимающихся частной практикой, адвокатов, учредивших адвокатские кабинеты, и других лиц, занимающихся частной практикой в соответствии со статьей 227 Налогового кодекса Российской Федерации</t>
  </si>
  <si>
    <t>1 01 02 030 01 0000 110</t>
  </si>
  <si>
    <t>Налог на доходы физических лиц с доходов, полученных физическими лицами в соответствии со статьей 228 Налогового кодекса Российской Федерации</t>
  </si>
  <si>
    <t>1 01 02 040 01 0000 110</t>
  </si>
  <si>
    <t>Налог на доходы физических лиц в виде фиксированных авансовых платежей с доходов, полученных физическими лицами, являющимися иностранными гражданами, осуществляющими трудовую деятельность по найму на основании патента в соответствии со статьей 227.1 Налогового кодекса Российской Федерации</t>
  </si>
  <si>
    <t>1 03 00 000 00 0000 000</t>
  </si>
  <si>
    <t>НАЛОГИ НА ТОВАРЫ (РАБОТЫ, УСЛУГИ), РЕАЛИЗУЕМЫЕ НА ТЕРРИТОРИИ РОССИЙСКОЙ ФЕДЕРАЦИИ</t>
  </si>
  <si>
    <t>1 03 02 000 01 0000 110</t>
  </si>
  <si>
    <t>Акцизы по подакцизным товарам (продукции), производимым на территории Российской Федерации</t>
  </si>
  <si>
    <t>1 03 02 230 01 0000 110</t>
  </si>
  <si>
    <t>Доходы от уплаты акцизов на дизельное топливо,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</si>
  <si>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1 03 02 240 01 0000 110</t>
  </si>
  <si>
    <t>Доходы от уплаты акцизов на моторные масла для дизельных и (или) карбюраторных (инжекторных) двигателей,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</si>
  <si>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1 03 02 250 01 0000 110</t>
  </si>
  <si>
    <t>Доходы от уплаты акцизов на автомобильный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</si>
  <si>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1 03 02 260 01 0000 110</t>
  </si>
  <si>
    <t>Доходы от уплаты акцизов на прямогонный бензин,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t>
  </si>
  <si>
    <t>1 05 00 000 00 0000 000</t>
  </si>
  <si>
    <t>НАЛОГИ НА СОВОКУПНЫЙ ДОХОД</t>
  </si>
  <si>
    <t>1 05 01 000 00 0000 110</t>
  </si>
  <si>
    <t>Налог, взимаемый в связи с применением упрощенной системы налогообложения</t>
  </si>
  <si>
    <t>1 05 01 010 01 0000 110</t>
  </si>
  <si>
    <t>Налог, взимаемый с налогоплательщиков, выбравших в качестве объекта налогообложения доходы</t>
  </si>
  <si>
    <t>1 05 01 020 01 0000 110</t>
  </si>
  <si>
    <t>Налог, взимаемый с налогоплательщиков, выбравших в качестве объекта налогообложения доходы, уменьшенные на величину расходов</t>
  </si>
  <si>
    <t>1 05 04 000 02 0000 110</t>
  </si>
  <si>
    <t>Налог, взимаемый в связи с применением патентной системы налогообложения</t>
  </si>
  <si>
    <t>1 05 04 010 02 0000 110</t>
  </si>
  <si>
    <t>Налог, взимаемый в связи с применением патентной системы налогообложения, зачисляемый в бюджеты городских округов</t>
  </si>
  <si>
    <t>1 06 00 000 00 0000 000</t>
  </si>
  <si>
    <t>НАЛОГИ НА ИМУЩЕСТВО</t>
  </si>
  <si>
    <t>1 06 01 000 00 0000 110</t>
  </si>
  <si>
    <t>Налог на имущество физических лиц</t>
  </si>
  <si>
    <t>1 06 01 020 04 0000 110</t>
  </si>
  <si>
    <t>Налог на имущество физических лиц, взимаемый по ставкам, применяемым к объектам налогообложения, расположенным в границах городских округов</t>
  </si>
  <si>
    <t>1 06 06 000 00 0000 110</t>
  </si>
  <si>
    <t>Земельный налог</t>
  </si>
  <si>
    <t>1 06 06 030 00 0000 110</t>
  </si>
  <si>
    <t>Земельный налог с организаций</t>
  </si>
  <si>
    <t>1 06 06 040 00 0000 110</t>
  </si>
  <si>
    <t>Земельный налог с физических лиц</t>
  </si>
  <si>
    <t>1 08 00 000 00 0000 000</t>
  </si>
  <si>
    <t>ГОСУДАРСТВЕННАЯ ПОШЛИНА</t>
  </si>
  <si>
    <t>1 08 03 000 01 0000 110</t>
  </si>
  <si>
    <t>Государственная пошлина по делам, рассматриваемым в судах общей юрисдикции, мировыми судьями</t>
  </si>
  <si>
    <t>1 08 03 010 01 0000 110</t>
  </si>
  <si>
    <t>Государственная пошлина по делам, рассматриваемым в судах общей юрисдикции, мировыми судьями (за исключением Верховного Суда Российской Федерации)</t>
  </si>
  <si>
    <t>1 08 07 000 01 0000 110</t>
  </si>
  <si>
    <t>Государственная пошлина за государственную регистрацию, а также за совершение прочих юридически значимых действий</t>
  </si>
  <si>
    <t>1 08 07 150 01 0000 110</t>
  </si>
  <si>
    <t>Государственная пошлина за выдачу разрешения на установку рекламной конструкции</t>
  </si>
  <si>
    <t>1 11 00 000 00 0000 000</t>
  </si>
  <si>
    <t>ДОХОДЫ ОТ ИСПОЛЬЗОВАНИЯ ИМУЩЕСТВА, НАХОДЯЩЕГОСЯ В ГОСУДАРСТВЕННОЙ И МУНИЦИПАЛЬНОЙ СОБСТВЕННОСТИ</t>
  </si>
  <si>
    <t>1 11 05 000 00 0000 120</t>
  </si>
  <si>
    <t>Доходы, получаемые в виде арендной либо иной платы за передачу в возмездное пользование государственного и муниципального имущества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</si>
  <si>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1 11 05 010 00 0000 120</t>
  </si>
  <si>
    <t>Доходы, получаемые в виде арендной платы за земельные участки, государственная собственность на которые не разграничена, а также средства от продажи права на заключение договоров аренды указанных земельных участков</t>
  </si>
  <si>
    <t>1 11 05 020 00 0000 120</t>
  </si>
  <si>
    <t>Доходы, получаемые в виде арендной платы за земли после разграничения государственной собственности на землю, а также средства от продажи права на заключение договоров аренды указанных земельных участков (за исключением земельных участков бюджетных и автономных учреждений)</t>
  </si>
  <si>
    <t>1 11 05 030 00 0000 120</t>
  </si>
  <si>
    <t>Доходы от сдачи в аренду имущества, находящегося в оперативном управлении органов государственной власти, органов местного самоуправления, государственных внебюджетных фондов и созданных ими учреждений (за исключением имущества бюджетных и автономных учреждений)</t>
  </si>
  <si>
    <t>1 11 05 070 00 0000 120</t>
  </si>
  <si>
    <t>Доходы от сдачи в аренду имущества, составляющего государственную (муниципальную) казну (за исключением земельных участков)</t>
  </si>
  <si>
    <t>1 11 05 300 00 0000 120</t>
  </si>
  <si>
    <t>Плата по соглашениям об установлении сервитута в отношении земельных участков, находящихся в государственной или муниципальной собственности</t>
  </si>
  <si>
    <t>1 11 05 310 00 0000 120</t>
  </si>
  <si>
    <t>Плата по соглашениям об установлении сервитута в отношении земельных участков, государственная собственность на которые не разграничена</t>
  </si>
  <si>
    <t>1 11 09 000 00 0000 120</t>
  </si>
  <si>
    <t>Прочие доходы от использования имущества и прав, находящихся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</si>
  <si>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1 11 09 040 00 0000 120</t>
  </si>
  <si>
    <t>Прочие поступления от использования имущества, находящегося в государственной и муниципальной собственности (за исключением имущества бюджетных и автономных учреждений, а также имущества государственных и муниципальных унитарных предприятий, в том числе казенных)</t>
  </si>
  <si>
    <t>1 12 00 000 00 0000 000</t>
  </si>
  <si>
    <t>ПЛАТЕЖИ ПРИ ПОЛЬЗОВАНИИ ПРИРОДНЫМИ РЕСУРСАМИ</t>
  </si>
  <si>
    <t>1 12 01 000 01 0000 120</t>
  </si>
  <si>
    <t>Плата за негативное воздействие на окружающую среду</t>
  </si>
  <si>
    <t>1 12 01 010 01 0000 120</t>
  </si>
  <si>
    <t>Плата за выбросы загрязняющих веществ в атмосферный воздух стационарными объектами</t>
  </si>
  <si>
    <t>1 12 01 030 01 0000 120</t>
  </si>
  <si>
    <t>Плата за сбросы загрязняющих веществ в водные объекты</t>
  </si>
  <si>
    <t>1 12 01 040 01 0000 120</t>
  </si>
  <si>
    <t>Плата за размещение отходов производства и потребления</t>
  </si>
  <si>
    <t>1 13 00 000 00 0000 000</t>
  </si>
  <si>
    <t>ДОХОДЫ ОТ ОКАЗАНИЯ ПЛАТНЫХ УСЛУГ И КОМПЕНСАЦИИ ЗАТРАТ ГОСУДАРСТВА</t>
  </si>
  <si>
    <t>1 13 01 000 00 0000 130</t>
  </si>
  <si>
    <t>Доходы от оказания платных услуг (работ)</t>
  </si>
  <si>
    <t>1 13 01 990 00 0000 130</t>
  </si>
  <si>
    <t>Прочие доходы от оказания платных услуг (работ)</t>
  </si>
  <si>
    <t>1 13 02 000 00 0000 130</t>
  </si>
  <si>
    <t>Доходы от компенсации затрат государства</t>
  </si>
  <si>
    <t>1 13 02 060 00 0000 130</t>
  </si>
  <si>
    <t>Доходы, поступающие в порядке возмещения расходов, понесенных в связи с эксплуатацией имущества</t>
  </si>
  <si>
    <t>1 13 02 990 00 0000 130</t>
  </si>
  <si>
    <t>Прочие доходы от компенсации затрат государства</t>
  </si>
  <si>
    <t>1 14 00 000 00 0000 000</t>
  </si>
  <si>
    <t>ДОХОДЫ ОТ ПРОДАЖИ МАТЕРИАЛЬНЫХ И НЕМАТЕРИАЛЬНЫХ АКТИВОВ</t>
  </si>
  <si>
    <t>1 14 01 000 00 0000 410</t>
  </si>
  <si>
    <t>Доходы от продажи квартир</t>
  </si>
  <si>
    <t>1 14 01 040 04 0000 410</t>
  </si>
  <si>
    <t>Доходы от продажи квартир, находящихся в собственности городских округов</t>
  </si>
  <si>
    <t>1 14 02 000 00 0000 000</t>
  </si>
  <si>
    <t>Доходы от реализации имущества, находящегося в государственной и муниципальной собственности (за исключением движимого имущества бюджетных и автономных учреждений, а также имущества государственных и муниципальных унитарных предприятий, в том числе казенных)</t>
  </si>
  <si>
    <t>1 14 02 040 04 0000 410</t>
  </si>
  <si>
    <t>Доходы от реализации имущества, находящегося в собственности городских округов (за исключением движимого имущества муниципальных бюджетных и автономных учреждений, а также имущества муниципальных унитарных предприятий, в том числе казенных), в части реализации основных средств по указанному имуществу</t>
  </si>
  <si>
    <t>1 14 06 000 00 0000 430</t>
  </si>
  <si>
    <t>Доходы от продажи земельных участков, находящихся в государственной и муниципальной собственности</t>
  </si>
  <si>
    <t>1 14 06 010 00 0000 430</t>
  </si>
  <si>
    <t>Доходы от продажи земельных участков, государственная собственность на которые не разграничена</t>
  </si>
  <si>
    <t>1 14 06 300 00 0000 430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</si>
  <si>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находящихся в государственной или муниципальной собственности</t>
  </si>
  <si>
    <t>1 14 06 310 00 0000 430</t>
  </si>
  <si>
    <t>Плата за увеличение площади земельных участков, находящихся в частной собственности, в результате перераспределения таких земельных участков и земель (или) земельных участков, государственная собственность на которые не разграничена</t>
  </si>
  <si>
    <t>2 00 00 000 00 0000 000</t>
  </si>
  <si>
    <t>БЕЗВОЗМЕЗДНЫЕ ПОСТУПЛЕНИЯ</t>
  </si>
  <si>
    <t>2 02 00 000 00 0000 000</t>
  </si>
  <si>
    <t>БЕЗВОЗМЕЗДНЫЕ ПОСТУПЛЕНИЯ ОТ ДРУГИХ БЮДЖЕТОВ БЮДЖЕТНОЙ СИСТЕМЫ РОССИЙСКОЙ ФЕДЕРАЦИИ</t>
  </si>
  <si>
    <t>2 02 20 000 00 0000 150</t>
  </si>
  <si>
    <t>Субсидии бюджетам бюджетной системы Российской Федерации (межбюджетные субсидии)</t>
  </si>
  <si>
    <t>2 02 29 999 00 0000 150</t>
  </si>
  <si>
    <t>Прочие субсидии</t>
  </si>
  <si>
    <t>2 02 30 000 00 0000 150</t>
  </si>
  <si>
    <t>Субвенции бюджетам бюджетной системы Российской Федерации</t>
  </si>
  <si>
    <t>2 02 39 999 00 0000 150</t>
  </si>
  <si>
    <t>Прочие субвенции</t>
  </si>
  <si>
    <t xml:space="preserve">ИТОГО  </t>
  </si>
  <si>
    <t>Прочие субсидии бюджетам городских округов (мероприятия по организации отдыха детей в каникулярное время)</t>
  </si>
  <si>
    <t>Прочие субвенции бюджетам городских округов (осуществление переданных полномочий Московской области по транспортировке в морг, включая погрузоразгрузочные работы, с мест обнаружения или происшествия умерших для производства судебно-медицинской экспертизы)</t>
  </si>
  <si>
    <t>Верно:</t>
  </si>
  <si>
    <t>Начальник финансового управления</t>
  </si>
  <si>
    <t xml:space="preserve">И.В. Бузурная </t>
  </si>
  <si>
    <t>2 02 30 029 04 0000 150</t>
  </si>
  <si>
    <t>2 02 35 082 04 0000 150</t>
  </si>
  <si>
    <t>2 02 35 118 04 0000 150</t>
  </si>
  <si>
    <t>2 02 35 120 04 0000 150</t>
  </si>
  <si>
    <t>Субвенции бюджетам городских округов на компенсацию части платы, взимаемой с родителей (законных представителей) за присмотр и уход за детьми, посещающими образовательные организации, реализующие образовательные программы дошкольного образования</t>
  </si>
  <si>
    <t>Субвенции бюджетам городских округов на предоставление жилых помещений детям-сиротам и детям, оставшимся без попечения родителей, лицам из их числа по договорам найма специализированных жилых помещений</t>
  </si>
  <si>
    <t>Субвенции бюджетам городских округов на осуществление полномочий по составлению (изменению) списков кандидатов в присяжные заседатели федеральных судов общей юрисдикции в Российской Федерации</t>
  </si>
  <si>
    <t>2 02 25 497 04 0000150</t>
  </si>
  <si>
    <t>Субсидии на реализацию мероприятий по обеспечению жильем молодых семей</t>
  </si>
  <si>
    <t>2 02 20 077 04 0000 150</t>
  </si>
  <si>
    <t>Субсидии бюджетам городских округов на софинансирование капитальных вложений в объекты муниципальной собственности</t>
  </si>
  <si>
    <t>2 02 27 227 04 0000 150</t>
  </si>
  <si>
    <t>2 02 25 304 04 0000 150</t>
  </si>
  <si>
    <t>Субсидии бюджетам городских округов на организацию бесплатного горячего питания обучающихся, получающих начальное общее образование в государственных и муниципальных образовательных организациях</t>
  </si>
  <si>
    <t>1 16 00 000 00 0000 000</t>
  </si>
  <si>
    <t>ШТРАФЫ, САНКЦИИ, ВОЗМЕЩЕНИЕ УЩЕРБА</t>
  </si>
  <si>
    <t>1 16 01 000 01 0000 140</t>
  </si>
  <si>
    <t>Административные штрафы, установленные Кодексом Российской Федерации об административных правонарушениях</t>
  </si>
  <si>
    <t>1 16 01 070 01 0000 140</t>
  </si>
  <si>
    <t>Административные штрафы, установленные главой 7 Кодекса Российской Федерации об административных правонарушениях, за административные правонарушения в области охраны собственности</t>
  </si>
  <si>
    <t>1 16 07 000 01 0000 140</t>
  </si>
  <si>
    <t>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органом управления государственным внебюджетным фондом, казенным учреждением, Центральным банком Российской Федерации, иной организацией, действующей от имени Российской Федерации</t>
  </si>
  <si>
    <t>1 16 07 090 00 0000 140</t>
  </si>
  <si>
    <t>Иные штрафы, неустойки, пени, уплаченные в соответствии с законом или договором в случае неисполнения или ненадлежащего исполнения обязательств перед государственным (муниципальным) органом, казенным учреждением, Центральным банком Российской Федерации, государственной корпорацией</t>
  </si>
  <si>
    <t xml:space="preserve">Плата, поступившая в рамках договора за предоставление права на размещение и эксплуатацию нестационарного торгового объекта, установку и эксплуатацию рекламных конструкций на землях или  земельных участках, находящихся в собственности городских округов, и на землях или земельных участках, государственная собственность на которые не разграничена </t>
  </si>
  <si>
    <t>1 11 09 080 00 0000 120</t>
  </si>
  <si>
    <t>2 02 29 999 04 0013 150</t>
  </si>
  <si>
    <t>2 02 29 999 04 0016 150</t>
  </si>
  <si>
    <t>2 02 29 999 04 0017 150</t>
  </si>
  <si>
    <t>2 02 30 024 04 0002 150</t>
  </si>
  <si>
    <t>2 02 30 024 04 0003 150</t>
  </si>
  <si>
    <t>2 02 30 024 04 0004 150</t>
  </si>
  <si>
    <t>2 02 39 999 04 0003 150</t>
  </si>
  <si>
    <t>1 01 02 080 01 0000 110</t>
  </si>
  <si>
    <t>Налог на доходы физических лиц в части суммы налога, превышающей 650 000 рублей, относящейся к части налоговой базы, превышающей 5 000 000 рублей (за исключением налога на доходы физических лиц с сумм прибыли контролируемой иностранной компании, в том числе фиксированной прибыли контролируемой иностранной компании)</t>
  </si>
  <si>
    <t>Налог на доходы физических лиц по дополнительному нормативу:</t>
  </si>
  <si>
    <t>1 16 01 190 01 0000 140</t>
  </si>
  <si>
    <t>Административные штрафы, установленные главой 19 Кодекса Российской Федерации об административных правонарушениях, за административные правонарушения против порядка управления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</si>
  <si>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очистки сточных вод)</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</si>
  <si>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объектов водоснабжения)</t>
  </si>
  <si>
    <t>2 02 25 519 04 0000 150</t>
  </si>
  <si>
    <t>2 02 25 555 04 0000 150</t>
  </si>
  <si>
    <t>Субсидия бюджетам городских округов на поддержку отрасли культуры (модернизация библиотек в части комплектования книжных фондов муниципальных общедоступных библиотек)</t>
  </si>
  <si>
    <t>2 02 29 999 04 0035 150</t>
  </si>
  <si>
    <t>Прочие субсидии бюджетам городских округов (проведение работ по капитальному ремонту зданий региональных (муниципальных) общеобразовательных организаций)</t>
  </si>
  <si>
    <t>2 02 29 999 04 0036 150</t>
  </si>
  <si>
    <t>Прочие субсидии бюджетам городских округов (оснащение отремонтированных зданий общеобразовательных организаций средствами обучения и воспитания)</t>
  </si>
  <si>
    <t>2 02 29 999 04 0038 150</t>
  </si>
  <si>
    <t>Прочие субсидии бюджетам городских округов (благоустройство лесопарковых зон)</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</si>
  <si>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в Московской области)</t>
  </si>
  <si>
    <t>2 02 30 024 04 0006 150</t>
  </si>
  <si>
    <t>2 02 39 999 04 0009 150</t>
  </si>
  <si>
    <t>2 02 39 999 04 0010 150</t>
  </si>
  <si>
    <t xml:space="preserve">на 2025 год </t>
  </si>
  <si>
    <t>1 16 01 050 01 0000 140</t>
  </si>
  <si>
    <t>Административные штрафы, установленные главой 5 Кодекса Российской Федерации об административных правонарушениях, за административные правонарушения, посягающие на права граждан</t>
  </si>
  <si>
    <t>1 16 01 060 01 0000 140</t>
  </si>
  <si>
    <t>Административные штрафы, установленные главой 6 Кодекса Российской Федерации об административных правонарушениях, за административные правонарушения, посягающие на здоровье, санитарно-эпидемиологическое благополучие населения и общественную нравственность</t>
  </si>
  <si>
    <t>1 16 01 140 01 0000 140</t>
  </si>
  <si>
    <t>Административные штрафы, установленные главой 14 Кодекса Российской Федерации об административных правонарушениях, за административные правонарушения в области предпринимательской деятельности и деятельности саморегулируемых организаций</t>
  </si>
  <si>
    <t>1 16 01 150 01 0000 140</t>
  </si>
  <si>
    <t>Административные штрафы, установленные главой 15 Кодекса Российской Федерации об административных правонарушениях, за административные правонарушения в области финансов, налогов и сборов, страхования, рынка ценных бумаг</t>
  </si>
  <si>
    <t>1 16 01 170 01 0000 140</t>
  </si>
  <si>
    <t>Административные штрафы, установленные главой 17 Кодекса Российской Федерации об административных правонарушениях, за административные правонарушения, посягающие на институты государственной власти</t>
  </si>
  <si>
    <t>1 16 01 200 01 0000 140</t>
  </si>
  <si>
    <t>Административные штрафы, установленные главой 20 Кодекса Российской Федерации об административных правонарушениях, за административные правонарушения, посягающие на общественный порядок и общественную безопасность</t>
  </si>
  <si>
    <t>1 16 02 000 02 0000 140</t>
  </si>
  <si>
    <t>Административные штрафы, установленные законами субъектов Российской Федерации об административных правонарушениях</t>
  </si>
  <si>
    <t>1 16 02 020 02 0000 140</t>
  </si>
  <si>
    <t>Административные штрафы, установленные законами субъектов Российской Федерации об административных правонарушениях, за нарушение муниципальных правовых актов</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</si>
  <si>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 (благоустройство скверов)</t>
  </si>
  <si>
    <t>2 02 29999 04 0005 150</t>
  </si>
  <si>
    <t>Прочие субсидии бюджетам городских округов (подготовка основания, приобретение и установка плоскостных спортивных сооружений в муниципальных образованиях Московской области)</t>
  </si>
  <si>
    <t>2 02 29999 04 0043 150</t>
  </si>
  <si>
    <t>2 02 29999 04 0045 150</t>
  </si>
  <si>
    <t>Прочие субсидии бюджетам городских округов (мероприятия по разработке проектно-сметной документации на проведение капитального ремонта зданий муниципальных общеобразовательных организаций в Московской области)</t>
  </si>
  <si>
    <t>Прочие субсидии бюджетам городских округов (благоустройство территорий муниципальных общеобразовательных организаций, в зданиях которых выполнен капитальный ремонт)</t>
  </si>
  <si>
    <t xml:space="preserve">Прочие субсидии бюджетам городских округов (на государственную поддержку частных дошкольных образовательных организаций, частных общеобразовательных организаций и индивидуальных предпринимателей, осуществляющих образовательную деятельность по основным общеобразовательным программам дошкольного образования, с целью возмещения расходов на присмотр и уход, содержание имущества и арендную плату за использование помещений </t>
  </si>
  <si>
    <t>Субвенции бюджетам городских округов на выполнение  передаваемых полномочий субъектов Российской Федерации (создание комиссий по делам несовершеннолетних и защите их прав муниципальных образований Московской области)</t>
  </si>
  <si>
    <t>Субвенции бюджетам городских округов на выполнение  передаваемых полномочий субъектов Российской Федерации (организация мероприятий при осуществлении деятельности по обращению с собаками без владельцев)</t>
  </si>
  <si>
    <t>Субвенции бюджетам городских округов на выполнение  передаваемых полномочий субъектов Российской Федерации  (создание административных комиссий, уполномоченных рассматривать дела об административных правонарушениях в сфере благоустройства)</t>
  </si>
  <si>
    <t>Субвенции бюджетам городских округов на выполнение  передаваемых полномочий субъектов Российской Федерации  (организации деятельности по сбору (в том числе раздельному сбору), транспортированию, обработке, утилизации отходов, в том числе бытового мусора, на лесных участках в составе земель лесного фонда, не предоставленных гражданам и юридическим лицам)</t>
  </si>
  <si>
    <t>Субвенции бюджетам городских округов на осуществление первичного воинского учета органами местного самоуправления поселений, муниципальных и городских округов</t>
  </si>
  <si>
    <t xml:space="preserve">Субвенции бюдетам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t>
  </si>
  <si>
    <t>2 02 35303 04 0000 150</t>
  </si>
  <si>
    <t>Прочие субвенции бюджетам городских округов ( финансовое обеспечение получения гражданами дошкольного образования в частных дошкольных образовательных организациях, дошкольного, начального общего, основного общего, среднего общего образования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 и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</si>
  <si>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Прочие субвенции бюджетам городских округов (финансовое обеспечение государственных гарантий реализации прав на получение общедоступного и бесплатного дошкольного образования в муниципальных дошкольных образовательных организациях, общедоступного и бесплатного дошкольного, начального общего, основного общего, среднего общего образования в муниципальных общеобразовательных организациях, обеспечение дополнительного образования детей в муниципальных общеобразовательных организациях, включая расходы на оплату труда, приобретение учебников и учебных пособий, средств обучения, игр, игрушек (за исключением расходов на содержание зданий и оплату коммунальных услуг)</t>
  </si>
  <si>
    <t>1 05 07 000 01 0000 110</t>
  </si>
  <si>
    <t>Налог, взимаемый в связи с применением специального налогового режима "Автоматизированная упрощенная система налогообложения"</t>
  </si>
  <si>
    <t>1 05 07 000 01 1000 110</t>
  </si>
  <si>
    <t>Налог, взимаемый в связи с применением специального налогового режима "Автоматизированная упрощенная система налогообложения" (сумма платежа (перерасчеты, недоимка и задолженность по соответствующему платежу, в том числе по отмененному)</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</si>
  <si>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t>
  </si>
  <si>
    <t>Субвенции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t>
  </si>
  <si>
    <t>2 02 35179 04 0000 150</t>
  </si>
  <si>
    <t>Налог на доходы физических лиц в отношении доходов от долевого участия в организации, полученных в виде дивидендов (в части суммы налога, не превышающей 650 000 рублей) (сумма платежа (перерасчеты, недоимка и задолженность по соответствующему платежу, в том числе по отмененному)</t>
  </si>
  <si>
    <t>Налог на доходы физических лиц в отношении доходов от долевого участия в организации, полученных в виде дивидендов (в части суммы налога, превышающей 650 000 рублей) (сумма платежа (перерасчеты, недоимка и задолженность по соответствующему платежу, в том числе по отмененному)</t>
  </si>
  <si>
    <t>1 01 02 130 01 1000 110</t>
  </si>
  <si>
    <t>1 01 02 140 01 1000 110</t>
  </si>
  <si>
    <t>1 16 10 000 00 0000 140</t>
  </si>
  <si>
    <t>Платежи в целях возмещения причиненного ущерба (убытков)</t>
  </si>
  <si>
    <t>1 16 10 120 00 0000 140</t>
  </si>
  <si>
    <t>Доходы от денежных взысканий (штрафов), поступающие в счет погашения задолженности, образовавшейся до 1 января 2020 года, подлежащие зачислению в бюджеты бюджетной системы Российской Федерации по нормативам, действовавшим в 2019 году</t>
  </si>
  <si>
    <t>Доходы бюджета городского округа Электросталь Московской области на 2024 год  и на плановый период  2025 и 2026 годов</t>
  </si>
  <si>
    <t xml:space="preserve"> Сумма на 2024 год </t>
  </si>
  <si>
    <t xml:space="preserve">на 2026 год </t>
  </si>
  <si>
    <t>2 02 20 302 04 0000 150</t>
  </si>
  <si>
    <t>2 02 29999 04 0002 150</t>
  </si>
  <si>
    <t>Прочие субсидии бюджетам городских округов (реализация мероприятий по улучшению жилищных условий многодетных семей)</t>
  </si>
  <si>
    <t>2 02 29999 04 0050 150</t>
  </si>
  <si>
    <t>Прочие субсидии бюджетам городских округов (укрепление материально-технической базы организаций дополнительного образования сферы физической культуры и спорта в Московской области с высоким уровнем достижений работы коллектива)</t>
  </si>
  <si>
    <t>2 02 29999 04 0051 150</t>
  </si>
  <si>
    <t>Прочие субсидии бюджетам городских округов (капитальный ремонт сетей водоснабжения, водоотведения, теплоснабжения )</t>
  </si>
  <si>
    <t>2 02 30024 04 0008 150</t>
  </si>
  <si>
    <t>Субвенции бюджетам городских округов на выполнение  передаваемых полномочий субъектов Российской Федерации (осуществление государственных полномочий Московской области в области земельных отношений, определения соответствия объектов жилищного строительства, присвоения адресов и согласования перепланировки помещений)</t>
  </si>
  <si>
    <t>Налог на доходы физических лиц по дополнительному нормативу(2024-24,427780%; 2025-14,543271%; 2026-15,463239%)</t>
  </si>
  <si>
    <t>Налог на доходы физических лиц по дополнительному нормативу (2024 - 21,266538%; 2025-12,661201%; 2026-13,462114%)</t>
  </si>
  <si>
    <t>Субсидии бюджетам городских округов на обеспечение мероприятий по переселению граждан из аварийного жилищного фонда, в том числе переселению граждан из аварийного жилищного фонда с учетом необходимости развития малоэтажного жилищного строительства, за счет средств бюджетов (обеспечение мероприятий по переселению граждан из аварийного жилищного фонда, признанного таковым после 1 января 2017 года)</t>
  </si>
  <si>
    <t>Субсидии бюджетам городских округов на реализацию программ формирования современной городской среды (в части достижения основного результата по благоустройству общественных территорий)</t>
  </si>
  <si>
    <t>Прочие субвенции бюджетам городских округов (предоставление жилищного сертификата и единовременной социальной выплаты)</t>
  </si>
  <si>
    <t>2 02 39 999 04 0012 150</t>
  </si>
  <si>
    <t>2 02 39 999 04 0013 150</t>
  </si>
  <si>
    <t>2 02 39 999 04 0014 150</t>
  </si>
  <si>
    <t>2 02 39 999 04 0015 150</t>
  </si>
  <si>
    <t>Прочие субвенции бюджетам городских округов (выплата компенсаций работникам, привлекаемым к проведению в Московской области государственной итоговой аттестации обучающихся, освоивших образовательные программы основного общего и среднего общего образования, за работу по подготовке и проведению государственной итоговой аттестации)</t>
  </si>
  <si>
    <t>Прочие субвенции бюджетам городских округов (выплату пособия педагогическим работникам муниципальных дошкольных и общеобразовательных организаций - молодым специалистам: дошкольное образование)</t>
  </si>
  <si>
    <t>Прочие субвенции бюджетам городских округов (выплата пособия педагогическим работникам муниципальных дошкольных и общеобразовательных организаций - молодым специалистам: начальное, основное, среднее общее)</t>
  </si>
  <si>
    <t>Прочие субвенции бюджетам городских округов (обеспечение питанием отдельных категорий обучающихся по очной форме обучения в частных общеобразовательных организациях, осуществляющих образовательную деятельность по имеющим государственную аккредитацию основным общеобразовательным программам)</t>
  </si>
  <si>
    <t>2 02 39 999 04 0016 150</t>
  </si>
  <si>
    <t>2 02 40 000 00 0000 150</t>
  </si>
  <si>
    <t>Иные межбюджетные трансферты</t>
  </si>
  <si>
    <t>2 02 49999 04 0000 150</t>
  </si>
  <si>
    <t xml:space="preserve">Прочие межбюджетные трансферты, передаваемые бюджетам  городских округов </t>
  </si>
  <si>
    <t>2 02 49999 04 0004 150</t>
  </si>
  <si>
    <t>Прочие межбюджетные трансферты, передаваемые бюджетам городских округов (резервный фонд Правительства Московской области)</t>
  </si>
  <si>
    <t>"Приложение № 1
к решению Совета депутатов
городского округа Электросталь
Московской области
от 21.12.2023 № 312/47</t>
  </si>
  <si>
    <t xml:space="preserve">_x000D_".
</t>
  </si>
  <si>
    <t>Платежи в целях возмещения убытков, причиненных уклонением от заключения с муниципальным органом городского округа (муниципальным казенным учреждением) муниципального контракта, а также иные денежные средства, подлежащие зачислению в бюджет городского округа за нарушение законодательства Российской Федерации о контрактной системе в сфере закупок товаров, работ, услуг для обеспечения государственных и муниципальных нужд (за исключением муниципального контракта, финансируемого за счет средств муниципального дорожного фонда)</t>
  </si>
  <si>
    <t>1 16 10 061 04 0000 140</t>
  </si>
  <si>
    <t>ПРОЧИЕ НЕНАЛОГОВЫЕ ДОХОДЫ</t>
  </si>
  <si>
    <t>1 17 00 000 00 0000 000</t>
  </si>
  <si>
    <t>1 17 05 000 00 0000 180</t>
  </si>
  <si>
    <t>Прочие неналоговые доходы</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</si>
  <si>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(Реализация мероприятий по строительству и реконструкции объектов теплоснабжения)</t>
  </si>
  <si>
    <t>Субсидии бюджетам городских округов на софинансирование капитальных вложений в объекты государственной (муниципальной) собственности в рамках нового строительства и реконструкции (Строительство и реконструкция (модернизация, техническое перевооружение) объектов теплоснабжения муниципальной собственности)</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</si>
  <si>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организациях(питание мобилизованные)</t>
  </si>
  <si>
    <t>Прочие субсидии бюджетам городских округов (организация питания обучающихся, получающих основное и среднее общее образование, и отдельных категорий обучающихся, получающих начальное общее образование, в муниципальных общеобразовательных организациях (питание в каникулярный период)</t>
  </si>
  <si>
    <t>2 02 29999 04 0056 150</t>
  </si>
  <si>
    <t>2 02 29999 04 0057 150</t>
  </si>
  <si>
    <t>2 02 29999 04 0058 150</t>
  </si>
  <si>
    <t>Прочие субсидии бюджетам городских округов (оснащение образовательных организаций, реализующих основные общеобразовательные программы, за исключением образовательных программ дошкольного образования, образовательные программы среднего профессионального образования и дополнительные образовательные программы, оборудованием для реализации образовательных процессов по разработке, производству и эксплуатации беспилотных авиационных систем)</t>
  </si>
  <si>
    <t>Прочие субсидии бюджетам городских округов (капитальный ремонт объектов теплоснабжения, расположенных на территории военных городков, переданных из федеральной собственности в собственность муниципальных образований Московской области)</t>
  </si>
  <si>
    <t>Прочие субсидии бюджетам городских округов (капитальный ремонт сетей теплоснабжения на территории  муниципальных образований Московской области)</t>
  </si>
  <si>
    <t>2 02 49999 04 0009 150</t>
  </si>
  <si>
    <t>2 02 49999 04 0011 150</t>
  </si>
  <si>
    <t>2 02 49999 04 0012 150</t>
  </si>
  <si>
    <t>2 02 49999 04 0016 150</t>
  </si>
  <si>
    <t>Прочие межбюджетные трансферты, передаваемые бюджетам  городских округов (финансовое обеспечение расходов в связи с освобождением семей отдельных категорий граждан от платы, взимаемой за присмотр и уход за ребенком в муниципальных образовательных организациях в Московской области, реализующих программы дошкольного образования)</t>
  </si>
  <si>
    <t>Прочие межбюджетные трансферты, передаваемые бюджетам  городских округов (предоставление детям отдельных категорий граждан права бесплатного посещения занятий по дополнительным образовательным программам, реализуемым на платной основе в муниципальных образовательных организациях)</t>
  </si>
  <si>
    <t>Прочие межбюджетные трансферты, передаваемые бюджетам  городских округов (финансирование организаций дополнительного образования сферы культуры, направленное на социальную поддержку одаренных детей)</t>
  </si>
  <si>
    <t>Прочие межбюджетные трансферты, передаваемые бюджетам  городских округов (финансовое обеспечение стимулирующих выплат работникам организаций дополнительного образования сферы культуры Московской области с высоким уровнем достижений работы педагогического коллектива по дополнительному образованию в сфере культуры)</t>
  </si>
  <si>
    <t>1 16 01 133 01 0000 140</t>
  </si>
  <si>
    <t>Административные штрафы, установленные главой 13 Кодекса Российской Федерации об административных правонарушениях, за административные правонарушения в области связи и информации, налагаемые мировыми судьями, комиссиями по делам несовершеннолетних и защите их прав</t>
  </si>
  <si>
    <t>1 16 01 180 01 0000 140</t>
  </si>
  <si>
    <t>Административные штрафы, установленные главой 18 Кодекса Российской Федерации об административных правонарушениях,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t>
  </si>
  <si>
    <t>1 16 11 000 01 0000 140</t>
  </si>
  <si>
    <t>Платежи, уплачиваемые в целях возмещения вреда</t>
  </si>
  <si>
    <t>1 16 11 050 01 0000 140</t>
  </si>
  <si>
    <t>Платежи по искам о возмещении вреда, причиненного окружающей среде, а также платежи, уплачиваемые при добровольном возмещении вреда, причиненного окружающей среде (за исключением вреда, причиненного окружающей среде на особо охраняемых природных территориях, вреда, причиненного водным объектам, атмосферному воздуху, почвам, недрам, объектам животного мира, занесенным в Красную книгу Российской Федерации, а также иным объектам животного мира, не относящимся к объектам охоты и рыболовства и среде их обитания), подлежащие зачислению в бюджет муниципального образования</t>
  </si>
  <si>
    <t>Прочие субсидии бюджетам городских округов (реализация проектов граждан, сформированных в рамках практик инициативного бюджетирования)</t>
  </si>
  <si>
    <t>2 02 29 999 04 0030 150</t>
  </si>
  <si>
    <t>Прочие субсидии бюджетам городских округов (реализация мероприятий по капитальному ремонту объектов теплоснабжения)</t>
  </si>
  <si>
    <t>2 02 29999 04 0059 150</t>
  </si>
  <si>
    <t>2 02 10 000 00 0000 150</t>
  </si>
  <si>
    <t>Дотации бюджетам бюджетной системы Российской Федерации</t>
  </si>
  <si>
    <t>2 02 19 999 04 0000 150</t>
  </si>
  <si>
    <t>Прочие дотации бюджетам городских округов (Поощрение органов местного самоуправления городских округов Московской области за достижение наилучших значений показателей по отдельным направленияям развития городских округов Московской области)</t>
  </si>
  <si>
    <t>2 02 49999 04 0017 150</t>
  </si>
  <si>
    <t>2 02 49999 04 0018 150</t>
  </si>
  <si>
    <t>Прочие межбюджетные трансферты, передаваемые бюджетам городских округов (реализация первоочередных мероприятий по капитальному ремонту сетей теплоснабжения муниципальной собственности)</t>
  </si>
  <si>
    <t>Прочие межбюджетные трансферты, передаваемые бюджетам городских округов (реализация первоочередных мероприятий по капитальному ремонту, приобретению, монтажу и вводу в эксплуатацию объектов теплоснабжения муниципальной собственности (в том числе технологическое присоединение)</t>
  </si>
  <si>
    <t>1 16 07 010 00 0000 140</t>
  </si>
  <si>
    <t>Штрафы, неустойки, пени, уплаченные в случае просрочки исполнения поставщиком (подрядчиком, исполнителем) обязательств, предусмотренных государственным (муниципальным) контрактом</t>
  </si>
  <si>
    <t>1 17 15 000 00 0000 150</t>
  </si>
  <si>
    <t>Инициативные платежи</t>
  </si>
  <si>
    <t>1 17 15020 04 0000 150</t>
  </si>
  <si>
    <t>Инициативные платежи, зачисляемые в бюджеты городских округов</t>
  </si>
  <si>
    <t>2 02 45 050 04 0000 150</t>
  </si>
  <si>
    <t>Межбюджетные трансферты, передаваемые бюджетам городских округов на обеспечение выплат ежемесячного денежного вознаграждения советникам директоров по воспитанию и взаимодействию с детскими общественными объединениями государственных общеобразовательных организаций, профессиональных образовательных организаций субъектов Российской Федерации, г. Байконура и федеральной территории "Сириус", муниципальных общеобразовательных организаций и профессиональных образовательных организаций</t>
  </si>
  <si>
    <t>2 02 49999 04 0019 150</t>
  </si>
  <si>
    <t>Прочие межбюджетные трансферты, передаваемые бюджетам городских округов (обеспечение стимулирующих выплат отдельным категориям работников организаций дополнительного образования сферы физической культуры и спорта в Московской области по результатам оценки качества деятельности руководителей муниципальных учреждений, реализующих дополнительные образовательные программы спортивной подготовки в Московской области)</t>
  </si>
  <si>
    <t>2 07 00 000 00 0000 000</t>
  </si>
  <si>
    <t>ПРОЧИЕ БЕЗВОЗМЕЗДНЫЕ ПОСТУПЛЕНИЯ</t>
  </si>
  <si>
    <t>2 07 04 050 04 0000 150</t>
  </si>
  <si>
    <t>Прочие безвозмездные поступления в бюджеты городских округов</t>
  </si>
  <si>
    <t>Прочие субсидии бюджетам городских округов (реализация мероприятий по капитальному ремонту сетей теплоснабжения на территории муниципальных образований)</t>
  </si>
  <si>
    <t>2 02 29999 04 0060 150</t>
  </si>
  <si>
    <r>
      <t xml:space="preserve">Приложение 1
к решению Совета депутатов
городского округа Электросталь
Московской области
от </t>
    </r>
    <r>
      <rPr>
        <u/>
        <sz val="9"/>
        <color theme="1"/>
        <rFont val="Times New Roman"/>
        <family val="1"/>
        <charset val="204"/>
      </rPr>
      <t xml:space="preserve">      20.11.2024           </t>
    </r>
    <r>
      <rPr>
        <sz val="9"/>
        <color theme="1"/>
        <rFont val="Times New Roman"/>
        <family val="1"/>
        <charset val="204"/>
      </rPr>
      <t xml:space="preserve"> № </t>
    </r>
    <r>
      <rPr>
        <u/>
        <sz val="9"/>
        <color theme="1"/>
        <rFont val="Times New Roman"/>
        <family val="1"/>
        <charset val="204"/>
      </rPr>
      <t xml:space="preserve">  392/57   </t>
    </r>
  </si>
</sst>
</file>

<file path=xl/styles.xml><?xml version="1.0" encoding="utf-8"?>
<styleSheet xmlns="http://schemas.openxmlformats.org/spreadsheetml/2006/main">
  <numFmts count="2">
    <numFmt numFmtId="164" formatCode="#,##0.0_ ;[Red]\-#,##0.0\ "/>
    <numFmt numFmtId="165" formatCode="#,##0.0"/>
  </numFmts>
  <fonts count="12">
    <font>
      <sz val="11"/>
      <color indexed="8"/>
      <name val="Calibri"/>
      <family val="2"/>
      <scheme val="minor"/>
    </font>
    <font>
      <sz val="10"/>
      <color rgb="FF000000"/>
      <name val="Arial"/>
      <family val="2"/>
      <charset val="204"/>
    </font>
    <font>
      <sz val="10"/>
      <color rgb="FF000000"/>
      <name val="Times New Roman"/>
      <family val="1"/>
      <charset val="204"/>
    </font>
    <font>
      <b/>
      <sz val="9"/>
      <color rgb="FF000000"/>
      <name val="Times New Roman"/>
      <family val="1"/>
      <charset val="204"/>
    </font>
    <font>
      <sz val="9"/>
      <color rgb="FF000000"/>
      <name val="Times New Roman"/>
      <family val="1"/>
      <charset val="204"/>
    </font>
    <font>
      <sz val="9"/>
      <color theme="1"/>
      <name val="Times New Roman"/>
      <family val="1"/>
      <charset val="204"/>
    </font>
    <font>
      <b/>
      <sz val="11"/>
      <color rgb="FF000000"/>
      <name val="Times New Roman"/>
      <family val="1"/>
      <charset val="204"/>
    </font>
    <font>
      <sz val="9"/>
      <name val="Times New Roman"/>
      <family val="1"/>
      <charset val="204"/>
    </font>
    <font>
      <sz val="10"/>
      <name val="Times New Roman"/>
      <family val="1"/>
      <charset val="204"/>
    </font>
    <font>
      <b/>
      <sz val="9"/>
      <color indexed="8"/>
      <name val="Times New Roman"/>
      <family val="1"/>
      <charset val="204"/>
    </font>
    <font>
      <b/>
      <sz val="9"/>
      <name val="Times New Roman"/>
      <family val="1"/>
      <charset val="204"/>
    </font>
    <font>
      <u/>
      <sz val="9"/>
      <color theme="1"/>
      <name val="Times New Roman"/>
      <family val="1"/>
      <charset val="204"/>
    </font>
  </fonts>
  <fills count="2">
    <fill>
      <patternFill patternType="none"/>
    </fill>
    <fill>
      <patternFill patternType="gray125"/>
    </fill>
  </fills>
  <borders count="39">
    <border>
      <left/>
      <right/>
      <top/>
      <bottom/>
      <diagonal/>
    </border>
    <border>
      <left style="thin">
        <color rgb="FF000000"/>
      </left>
      <right style="thin">
        <color rgb="FF000000"/>
      </right>
      <top style="thin">
        <color rgb="FF000000"/>
      </top>
      <bottom style="thin">
        <color rgb="FF000000"/>
      </bottom>
      <diagonal/>
    </border>
    <border>
      <left style="medium">
        <color rgb="FF000000"/>
      </left>
      <right style="medium">
        <color rgb="FF000000"/>
      </right>
      <top style="medium">
        <color rgb="FF000000"/>
      </top>
      <bottom style="medium">
        <color rgb="FF000000"/>
      </bottom>
      <diagonal/>
    </border>
    <border>
      <left/>
      <right/>
      <top/>
      <bottom/>
      <diagonal/>
    </border>
    <border>
      <left style="medium">
        <color rgb="FF000000"/>
      </left>
      <right style="medium">
        <color rgb="FF000000"/>
      </right>
      <top style="medium">
        <color rgb="FF000000"/>
      </top>
      <bottom style="thin">
        <color rgb="FF000000"/>
      </bottom>
      <diagonal/>
    </border>
    <border>
      <left style="thin">
        <color rgb="FF000000"/>
      </left>
      <right style="thin">
        <color rgb="FF000000"/>
      </right>
      <top style="medium">
        <color rgb="FF000000"/>
      </top>
      <bottom style="thin">
        <color rgb="FF000000"/>
      </bottom>
      <diagonal/>
    </border>
    <border>
      <left style="medium">
        <color rgb="FF000000"/>
      </left>
      <right/>
      <top style="medium">
        <color rgb="FF000000"/>
      </top>
      <bottom style="medium">
        <color rgb="FF000000"/>
      </bottom>
      <diagonal/>
    </border>
    <border>
      <left style="thin">
        <color rgb="FF000000"/>
      </left>
      <right/>
      <top style="thin">
        <color rgb="FF000000"/>
      </top>
      <bottom style="thin">
        <color rgb="FF000000"/>
      </bottom>
      <diagonal/>
    </border>
    <border>
      <left style="thin">
        <color rgb="FF000000"/>
      </left>
      <right/>
      <top style="medium">
        <color rgb="FF000000"/>
      </top>
      <bottom style="thin">
        <color rgb="FF000000"/>
      </bottom>
      <diagonal/>
    </border>
    <border>
      <left style="medium">
        <color indexed="64"/>
      </left>
      <right style="medium">
        <color rgb="FF000000"/>
      </right>
      <top style="medium">
        <color indexed="64"/>
      </top>
      <bottom style="medium">
        <color rgb="FF000000"/>
      </bottom>
      <diagonal/>
    </border>
    <border>
      <left style="medium">
        <color rgb="FF000000"/>
      </left>
      <right style="medium">
        <color rgb="FF000000"/>
      </right>
      <top style="medium">
        <color indexed="64"/>
      </top>
      <bottom style="medium">
        <color rgb="FF000000"/>
      </bottom>
      <diagonal/>
    </border>
    <border>
      <left style="medium">
        <color rgb="FF000000"/>
      </left>
      <right/>
      <top style="medium">
        <color indexed="64"/>
      </top>
      <bottom style="medium">
        <color rgb="FF000000"/>
      </bottom>
      <diagonal/>
    </border>
    <border>
      <left/>
      <right style="medium">
        <color indexed="64"/>
      </right>
      <top style="medium">
        <color indexed="64"/>
      </top>
      <bottom style="medium">
        <color rgb="FF000000"/>
      </bottom>
      <diagonal/>
    </border>
    <border>
      <left style="medium">
        <color indexed="64"/>
      </left>
      <right style="medium">
        <color rgb="FF000000"/>
      </right>
      <top style="medium">
        <color rgb="FF000000"/>
      </top>
      <bottom style="medium">
        <color rgb="FF000000"/>
      </bottom>
      <diagonal/>
    </border>
    <border>
      <left style="medium">
        <color indexed="64"/>
      </left>
      <right style="medium">
        <color rgb="FF000000"/>
      </right>
      <top style="medium">
        <color rgb="FF000000"/>
      </top>
      <bottom style="thin">
        <color rgb="FF000000"/>
      </bottom>
      <diagonal/>
    </border>
    <border>
      <left style="medium">
        <color indexed="64"/>
      </left>
      <right style="thin">
        <color rgb="FF000000"/>
      </right>
      <top style="medium">
        <color rgb="FF000000"/>
      </top>
      <bottom style="thin">
        <color rgb="FF000000"/>
      </bottom>
      <diagonal/>
    </border>
    <border>
      <left style="medium">
        <color indexed="64"/>
      </left>
      <right style="thin">
        <color rgb="FF000000"/>
      </right>
      <top style="thin">
        <color rgb="FF000000"/>
      </top>
      <bottom style="thin">
        <color rgb="FF000000"/>
      </bottom>
      <diagonal/>
    </border>
    <border>
      <left style="thin">
        <color rgb="FF000000"/>
      </left>
      <right style="medium">
        <color indexed="64"/>
      </right>
      <top style="thin">
        <color rgb="FF000000"/>
      </top>
      <bottom style="thin">
        <color rgb="FF000000"/>
      </bottom>
      <diagonal/>
    </border>
    <border>
      <left style="medium">
        <color indexed="64"/>
      </left>
      <right style="medium">
        <color indexed="64"/>
      </right>
      <top style="medium">
        <color indexed="64"/>
      </top>
      <bottom style="medium">
        <color indexed="64"/>
      </bottom>
      <diagonal/>
    </border>
    <border>
      <left style="medium">
        <color rgb="FF000000"/>
      </left>
      <right/>
      <top style="medium">
        <color rgb="FF000000"/>
      </top>
      <bottom style="thin">
        <color rgb="FF000000"/>
      </bottom>
      <diagonal/>
    </border>
    <border>
      <left style="medium">
        <color rgb="FF000000"/>
      </left>
      <right style="medium">
        <color indexed="64"/>
      </right>
      <top style="medium">
        <color rgb="FF000000"/>
      </top>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rgb="FF000000"/>
      </right>
      <top/>
      <bottom style="medium">
        <color indexed="64"/>
      </bottom>
      <diagonal/>
    </border>
    <border>
      <left style="thin">
        <color rgb="FF000000"/>
      </left>
      <right style="thin">
        <color rgb="FF000000"/>
      </right>
      <top/>
      <bottom style="medium">
        <color indexed="64"/>
      </bottom>
      <diagonal/>
    </border>
    <border>
      <left style="thin">
        <color rgb="FF000000"/>
      </left>
      <right/>
      <top/>
      <bottom style="medium">
        <color indexed="64"/>
      </bottom>
      <diagonal/>
    </border>
    <border>
      <left/>
      <right/>
      <top style="thin">
        <color rgb="FF000000"/>
      </top>
      <bottom style="thin">
        <color rgb="FF000000"/>
      </bottom>
      <diagonal/>
    </border>
    <border>
      <left style="medium">
        <color indexed="64"/>
      </left>
      <right style="thin">
        <color rgb="FF000000"/>
      </right>
      <top/>
      <bottom style="thin">
        <color rgb="FF000000"/>
      </bottom>
      <diagonal/>
    </border>
    <border>
      <left style="thin">
        <color rgb="FF000000"/>
      </left>
      <right style="thin">
        <color rgb="FF000000"/>
      </right>
      <top/>
      <bottom style="thin">
        <color rgb="FF000000"/>
      </bottom>
      <diagonal/>
    </border>
    <border>
      <left style="medium">
        <color indexed="64"/>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style="thin">
        <color rgb="FF000000"/>
      </left>
      <right style="medium">
        <color indexed="64"/>
      </right>
      <top style="thin">
        <color rgb="FF000000"/>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style="thin">
        <color rgb="FF000000"/>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s>
  <cellStyleXfs count="1">
    <xf numFmtId="0" fontId="0" fillId="0" borderId="0"/>
  </cellStyleXfs>
  <cellXfs count="79">
    <xf numFmtId="0" fontId="0" fillId="0" borderId="0" xfId="0"/>
    <xf numFmtId="0" fontId="3" fillId="0" borderId="1" xfId="0" applyNumberFormat="1" applyFont="1" applyFill="1" applyBorder="1" applyAlignment="1">
      <alignment horizontal="left" vertical="center" wrapText="1"/>
    </xf>
    <xf numFmtId="165" fontId="3" fillId="0" borderId="7" xfId="0" applyNumberFormat="1" applyFont="1" applyFill="1" applyBorder="1" applyAlignment="1">
      <alignment vertical="center" wrapText="1"/>
    </xf>
    <xf numFmtId="165" fontId="3" fillId="0" borderId="17" xfId="0" applyNumberFormat="1" applyFont="1" applyFill="1" applyBorder="1" applyAlignment="1">
      <alignment vertical="center" wrapText="1"/>
    </xf>
    <xf numFmtId="0" fontId="4" fillId="0" borderId="1" xfId="0" applyNumberFormat="1" applyFont="1" applyFill="1" applyBorder="1" applyAlignment="1">
      <alignment horizontal="left" vertical="center" wrapText="1"/>
    </xf>
    <xf numFmtId="165" fontId="4" fillId="0" borderId="7" xfId="0" applyNumberFormat="1" applyFont="1" applyFill="1" applyBorder="1" applyAlignment="1">
      <alignment vertical="center" wrapText="1"/>
    </xf>
    <xf numFmtId="49" fontId="4" fillId="0" borderId="16" xfId="0" applyNumberFormat="1" applyFont="1" applyFill="1" applyBorder="1" applyAlignment="1">
      <alignment horizontal="center" vertical="center"/>
    </xf>
    <xf numFmtId="165" fontId="4" fillId="0" borderId="7" xfId="0" applyNumberFormat="1" applyFont="1" applyFill="1" applyBorder="1" applyAlignment="1">
      <alignment horizontal="right" vertical="center" wrapText="1"/>
    </xf>
    <xf numFmtId="165" fontId="4" fillId="0" borderId="17" xfId="0" applyNumberFormat="1" applyFont="1" applyFill="1" applyBorder="1" applyAlignment="1">
      <alignment horizontal="right" vertical="center"/>
    </xf>
    <xf numFmtId="0" fontId="0" fillId="0" borderId="3" xfId="0" applyFill="1" applyBorder="1"/>
    <xf numFmtId="0" fontId="2" fillId="0" borderId="3" xfId="0" applyFont="1" applyFill="1" applyBorder="1"/>
    <xf numFmtId="0" fontId="0" fillId="0" borderId="0" xfId="0" applyFill="1"/>
    <xf numFmtId="0" fontId="3" fillId="0" borderId="2" xfId="0" applyNumberFormat="1" applyFont="1" applyFill="1" applyBorder="1" applyAlignment="1">
      <alignment horizontal="center" vertical="center" wrapText="1"/>
    </xf>
    <xf numFmtId="4" fontId="3" fillId="0" borderId="20" xfId="0" applyNumberFormat="1" applyFont="1" applyFill="1" applyBorder="1" applyAlignment="1">
      <alignment horizontal="center" vertical="center" wrapText="1"/>
    </xf>
    <xf numFmtId="0" fontId="3" fillId="0" borderId="14" xfId="0" applyNumberFormat="1" applyFont="1" applyFill="1" applyBorder="1" applyAlignment="1">
      <alignment horizontal="center" vertical="center" wrapText="1"/>
    </xf>
    <xf numFmtId="0" fontId="3" fillId="0" borderId="4" xfId="0" applyNumberFormat="1" applyFont="1" applyFill="1" applyBorder="1" applyAlignment="1">
      <alignment horizontal="center" vertical="center" wrapText="1"/>
    </xf>
    <xf numFmtId="0" fontId="3" fillId="0" borderId="6" xfId="0" applyNumberFormat="1" applyFont="1" applyFill="1" applyBorder="1" applyAlignment="1">
      <alignment horizontal="center" vertical="center" wrapText="1"/>
    </xf>
    <xf numFmtId="0" fontId="3" fillId="0" borderId="19" xfId="0" applyNumberFormat="1" applyFont="1" applyFill="1" applyBorder="1" applyAlignment="1">
      <alignment horizontal="center" vertical="center" wrapText="1"/>
    </xf>
    <xf numFmtId="0" fontId="3" fillId="0" borderId="18" xfId="0" applyNumberFormat="1" applyFont="1" applyFill="1" applyBorder="1" applyAlignment="1">
      <alignment horizontal="center" vertical="center" wrapText="1"/>
    </xf>
    <xf numFmtId="49" fontId="3" fillId="0" borderId="15" xfId="0" applyNumberFormat="1" applyFont="1" applyFill="1" applyBorder="1" applyAlignment="1">
      <alignment horizontal="center" vertical="center"/>
    </xf>
    <xf numFmtId="0" fontId="3" fillId="0" borderId="5" xfId="0" applyNumberFormat="1" applyFont="1" applyFill="1" applyBorder="1" applyAlignment="1">
      <alignment horizontal="left" vertical="center" wrapText="1"/>
    </xf>
    <xf numFmtId="164" fontId="3" fillId="0" borderId="8" xfId="0" applyNumberFormat="1" applyFont="1" applyFill="1" applyBorder="1" applyAlignment="1">
      <alignment vertical="center" wrapText="1"/>
    </xf>
    <xf numFmtId="49" fontId="3" fillId="0" borderId="16" xfId="0" applyNumberFormat="1" applyFont="1" applyFill="1" applyBorder="1" applyAlignment="1">
      <alignment horizontal="center" vertical="center"/>
    </xf>
    <xf numFmtId="164" fontId="3" fillId="0" borderId="7" xfId="0" applyNumberFormat="1" applyFont="1" applyFill="1" applyBorder="1" applyAlignment="1">
      <alignment vertical="center" wrapText="1"/>
    </xf>
    <xf numFmtId="164" fontId="3" fillId="0" borderId="17" xfId="0" applyNumberFormat="1" applyFont="1" applyFill="1" applyBorder="1" applyAlignment="1">
      <alignment vertical="center" wrapText="1"/>
    </xf>
    <xf numFmtId="165" fontId="4" fillId="0" borderId="1" xfId="0" applyNumberFormat="1" applyFont="1" applyFill="1" applyBorder="1" applyAlignment="1">
      <alignment horizontal="right" vertical="center" wrapText="1"/>
    </xf>
    <xf numFmtId="165" fontId="7" fillId="0" borderId="7" xfId="0" applyNumberFormat="1" applyFont="1" applyFill="1" applyBorder="1" applyAlignment="1">
      <alignment vertical="center" wrapText="1"/>
    </xf>
    <xf numFmtId="165" fontId="7" fillId="0" borderId="1" xfId="0" applyNumberFormat="1" applyFont="1" applyFill="1" applyBorder="1" applyAlignment="1">
      <alignment horizontal="right" vertical="center" wrapText="1"/>
    </xf>
    <xf numFmtId="165" fontId="7" fillId="0" borderId="17" xfId="0" applyNumberFormat="1" applyFont="1" applyFill="1" applyBorder="1" applyAlignment="1">
      <alignment horizontal="right" vertical="center"/>
    </xf>
    <xf numFmtId="165" fontId="3" fillId="0" borderId="17" xfId="0" applyNumberFormat="1" applyFont="1" applyFill="1" applyBorder="1" applyAlignment="1">
      <alignment horizontal="right" vertical="center"/>
    </xf>
    <xf numFmtId="0" fontId="4" fillId="0" borderId="1" xfId="0" applyNumberFormat="1" applyFont="1" applyFill="1" applyBorder="1" applyAlignment="1">
      <alignment horizontal="left" wrapText="1"/>
    </xf>
    <xf numFmtId="0" fontId="0" fillId="0" borderId="0" xfId="0" applyFill="1" applyAlignment="1">
      <alignment vertical="center"/>
    </xf>
    <xf numFmtId="0" fontId="4" fillId="0" borderId="7" xfId="0" applyNumberFormat="1" applyFont="1" applyFill="1" applyBorder="1" applyAlignment="1">
      <alignment horizontal="left" vertical="center" wrapText="1"/>
    </xf>
    <xf numFmtId="49" fontId="7" fillId="0" borderId="22" xfId="0" applyNumberFormat="1" applyFont="1" applyFill="1" applyBorder="1" applyAlignment="1">
      <alignment horizontal="center" vertical="center"/>
    </xf>
    <xf numFmtId="0" fontId="8" fillId="0" borderId="21" xfId="0" applyFont="1" applyFill="1" applyBorder="1" applyAlignment="1">
      <alignment horizontal="left" vertical="center" wrapText="1"/>
    </xf>
    <xf numFmtId="165" fontId="3" fillId="0" borderId="25" xfId="0" applyNumberFormat="1" applyFont="1" applyFill="1" applyBorder="1" applyAlignment="1">
      <alignment vertical="center" wrapText="1"/>
    </xf>
    <xf numFmtId="0" fontId="1" fillId="0" borderId="3" xfId="0" applyFont="1" applyFill="1" applyBorder="1"/>
    <xf numFmtId="0" fontId="1" fillId="0" borderId="3" xfId="0" applyFont="1" applyFill="1" applyBorder="1" applyAlignment="1">
      <alignment horizontal="right" vertical="center" wrapText="1"/>
    </xf>
    <xf numFmtId="0" fontId="4" fillId="0" borderId="3" xfId="0" applyNumberFormat="1" applyFont="1" applyFill="1" applyBorder="1"/>
    <xf numFmtId="165" fontId="4" fillId="0" borderId="26" xfId="0" applyNumberFormat="1" applyFont="1" applyFill="1" applyBorder="1" applyAlignment="1">
      <alignment vertical="center" wrapText="1"/>
    </xf>
    <xf numFmtId="49" fontId="3" fillId="0" borderId="27" xfId="0" applyNumberFormat="1" applyFont="1" applyFill="1" applyBorder="1" applyAlignment="1">
      <alignment horizontal="center" vertical="center"/>
    </xf>
    <xf numFmtId="0" fontId="3" fillId="0" borderId="28" xfId="0" applyNumberFormat="1" applyFont="1" applyFill="1" applyBorder="1" applyAlignment="1">
      <alignment horizontal="left" vertical="center" wrapText="1"/>
    </xf>
    <xf numFmtId="49" fontId="4" fillId="0" borderId="29" xfId="0" applyNumberFormat="1" applyFont="1" applyFill="1" applyBorder="1" applyAlignment="1">
      <alignment horizontal="center" vertical="center"/>
    </xf>
    <xf numFmtId="0" fontId="4" fillId="0" borderId="30" xfId="0" applyNumberFormat="1" applyFont="1" applyFill="1" applyBorder="1" applyAlignment="1">
      <alignment horizontal="left" vertical="center" wrapText="1"/>
    </xf>
    <xf numFmtId="165" fontId="4" fillId="0" borderId="31" xfId="0" applyNumberFormat="1" applyFont="1" applyFill="1" applyBorder="1" applyAlignment="1">
      <alignment vertical="center" wrapText="1"/>
    </xf>
    <xf numFmtId="165" fontId="4" fillId="0" borderId="30" xfId="0" applyNumberFormat="1" applyFont="1" applyFill="1" applyBorder="1" applyAlignment="1">
      <alignment horizontal="right" vertical="center" wrapText="1"/>
    </xf>
    <xf numFmtId="165" fontId="4" fillId="0" borderId="32" xfId="0" applyNumberFormat="1" applyFont="1" applyFill="1" applyBorder="1" applyAlignment="1">
      <alignment horizontal="right" vertical="center"/>
    </xf>
    <xf numFmtId="0" fontId="4" fillId="0" borderId="21" xfId="0" applyNumberFormat="1" applyFont="1" applyFill="1" applyBorder="1" applyAlignment="1">
      <alignment horizontal="left" vertical="center" wrapText="1"/>
    </xf>
    <xf numFmtId="165" fontId="4" fillId="0" borderId="21" xfId="0" applyNumberFormat="1" applyFont="1" applyFill="1" applyBorder="1" applyAlignment="1">
      <alignment vertical="center" wrapText="1"/>
    </xf>
    <xf numFmtId="165" fontId="4" fillId="0" borderId="21" xfId="0" applyNumberFormat="1" applyFont="1" applyFill="1" applyBorder="1" applyAlignment="1">
      <alignment horizontal="right" vertical="center" wrapText="1"/>
    </xf>
    <xf numFmtId="165" fontId="3" fillId="0" borderId="32" xfId="0" applyNumberFormat="1" applyFont="1" applyFill="1" applyBorder="1" applyAlignment="1">
      <alignment horizontal="right" vertical="center"/>
    </xf>
    <xf numFmtId="165" fontId="3" fillId="0" borderId="21" xfId="0" applyNumberFormat="1" applyFont="1" applyFill="1" applyBorder="1" applyAlignment="1">
      <alignment vertical="center" wrapText="1"/>
    </xf>
    <xf numFmtId="49" fontId="7" fillId="0" borderId="33" xfId="0" applyNumberFormat="1" applyFont="1" applyFill="1" applyBorder="1" applyAlignment="1">
      <alignment horizontal="center" vertical="center"/>
    </xf>
    <xf numFmtId="49" fontId="4" fillId="0" borderId="33" xfId="0" applyNumberFormat="1" applyFont="1" applyFill="1" applyBorder="1" applyAlignment="1">
      <alignment horizontal="center" vertical="center"/>
    </xf>
    <xf numFmtId="165" fontId="4" fillId="0" borderId="34" xfId="0" applyNumberFormat="1" applyFont="1" applyFill="1" applyBorder="1" applyAlignment="1">
      <alignment horizontal="right" vertical="center"/>
    </xf>
    <xf numFmtId="165" fontId="4" fillId="0" borderId="35" xfId="0" applyNumberFormat="1" applyFont="1" applyFill="1" applyBorder="1" applyAlignment="1">
      <alignment horizontal="right" vertical="center"/>
    </xf>
    <xf numFmtId="49" fontId="4" fillId="0" borderId="21" xfId="0" applyNumberFormat="1" applyFont="1" applyFill="1" applyBorder="1" applyAlignment="1">
      <alignment horizontal="center" vertical="center"/>
    </xf>
    <xf numFmtId="165" fontId="4" fillId="0" borderId="17" xfId="0" applyNumberFormat="1" applyFont="1" applyFill="1" applyBorder="1" applyAlignment="1">
      <alignment vertical="center" wrapText="1"/>
    </xf>
    <xf numFmtId="165" fontId="3" fillId="0" borderId="36" xfId="0" applyNumberFormat="1" applyFont="1" applyFill="1" applyBorder="1" applyAlignment="1">
      <alignment horizontal="right" vertical="center"/>
    </xf>
    <xf numFmtId="0" fontId="4" fillId="0" borderId="3" xfId="0" applyNumberFormat="1" applyFont="1" applyFill="1" applyBorder="1" applyAlignment="1">
      <alignment horizontal="left" wrapText="1"/>
    </xf>
    <xf numFmtId="49" fontId="9" fillId="0" borderId="37" xfId="0" applyNumberFormat="1" applyFont="1" applyFill="1" applyBorder="1" applyAlignment="1" applyProtection="1">
      <alignment horizontal="center" vertical="center" wrapText="1"/>
      <protection locked="0" hidden="1"/>
    </xf>
    <xf numFmtId="49" fontId="7" fillId="0" borderId="22" xfId="0" applyNumberFormat="1" applyFont="1" applyFill="1" applyBorder="1" applyAlignment="1">
      <alignment horizontal="center" vertical="center" wrapText="1"/>
    </xf>
    <xf numFmtId="49" fontId="10" fillId="0" borderId="38" xfId="0" applyNumberFormat="1" applyFont="1" applyFill="1" applyBorder="1" applyAlignment="1">
      <alignment horizontal="center" vertical="center"/>
    </xf>
    <xf numFmtId="0" fontId="3" fillId="0" borderId="21" xfId="0" applyNumberFormat="1" applyFont="1" applyFill="1" applyBorder="1" applyAlignment="1">
      <alignment horizontal="left" vertical="center" wrapText="1"/>
    </xf>
    <xf numFmtId="165" fontId="3" fillId="0" borderId="34" xfId="0" applyNumberFormat="1" applyFont="1" applyFill="1" applyBorder="1" applyAlignment="1">
      <alignment horizontal="right" vertical="center"/>
    </xf>
    <xf numFmtId="0" fontId="4" fillId="0" borderId="3" xfId="0" applyNumberFormat="1" applyFont="1" applyFill="1" applyBorder="1" applyAlignment="1">
      <alignment horizontal="left" wrapText="1"/>
    </xf>
    <xf numFmtId="0" fontId="3" fillId="0" borderId="23" xfId="0" applyNumberFormat="1" applyFont="1" applyFill="1" applyBorder="1" applyAlignment="1">
      <alignment vertical="center" wrapText="1"/>
    </xf>
    <xf numFmtId="0" fontId="3" fillId="0" borderId="24" xfId="0" applyNumberFormat="1" applyFont="1" applyFill="1" applyBorder="1" applyAlignment="1">
      <alignment vertical="center" wrapText="1"/>
    </xf>
    <xf numFmtId="0" fontId="3" fillId="0" borderId="9" xfId="0" applyNumberFormat="1" applyFont="1" applyFill="1" applyBorder="1" applyAlignment="1">
      <alignment horizontal="center" vertical="center"/>
    </xf>
    <xf numFmtId="0" fontId="3" fillId="0" borderId="13" xfId="0" applyNumberFormat="1" applyFont="1" applyFill="1" applyBorder="1" applyAlignment="1">
      <alignment horizontal="center" vertical="center"/>
    </xf>
    <xf numFmtId="0" fontId="3" fillId="0" borderId="10" xfId="0" applyNumberFormat="1" applyFont="1" applyFill="1" applyBorder="1" applyAlignment="1">
      <alignment horizontal="center" vertical="center"/>
    </xf>
    <xf numFmtId="0" fontId="3" fillId="0" borderId="2" xfId="0" applyNumberFormat="1" applyFont="1" applyFill="1" applyBorder="1" applyAlignment="1">
      <alignment horizontal="center" vertical="center"/>
    </xf>
    <xf numFmtId="4" fontId="3" fillId="0" borderId="10" xfId="0" applyNumberFormat="1" applyFont="1" applyFill="1" applyBorder="1" applyAlignment="1">
      <alignment horizontal="center" vertical="center" wrapText="1"/>
    </xf>
    <xf numFmtId="4" fontId="3" fillId="0" borderId="2" xfId="0" applyNumberFormat="1" applyFont="1" applyFill="1" applyBorder="1" applyAlignment="1">
      <alignment horizontal="center" vertical="center" wrapText="1"/>
    </xf>
    <xf numFmtId="0" fontId="5" fillId="0" borderId="3" xfId="0" applyNumberFormat="1" applyFont="1" applyFill="1" applyBorder="1" applyAlignment="1" applyProtection="1">
      <alignment horizontal="left" vertical="top" wrapText="1"/>
      <protection locked="0" hidden="1"/>
    </xf>
    <xf numFmtId="0" fontId="3" fillId="0" borderId="11" xfId="0" applyNumberFormat="1" applyFont="1" applyFill="1" applyBorder="1" applyAlignment="1">
      <alignment horizontal="center" vertical="center"/>
    </xf>
    <xf numFmtId="0" fontId="3" fillId="0" borderId="12" xfId="0" applyNumberFormat="1" applyFont="1" applyFill="1" applyBorder="1" applyAlignment="1">
      <alignment horizontal="center" vertical="center"/>
    </xf>
    <xf numFmtId="0" fontId="6" fillId="0" borderId="3" xfId="0" applyNumberFormat="1" applyFont="1" applyFill="1" applyBorder="1" applyAlignment="1">
      <alignment horizontal="center" wrapText="1"/>
    </xf>
    <xf numFmtId="0" fontId="4" fillId="0" borderId="3" xfId="0" applyNumberFormat="1" applyFont="1" applyFill="1" applyBorder="1" applyAlignment="1">
      <alignment horizontal="right"/>
    </xf>
  </cellXfs>
  <cellStyles count="1">
    <cellStyle name="Обычный"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E179"/>
  <sheetViews>
    <sheetView tabSelected="1" zoomScaleNormal="100" workbookViewId="0">
      <selection activeCell="D2" sqref="D2:E2"/>
    </sheetView>
  </sheetViews>
  <sheetFormatPr defaultColWidth="9.140625" defaultRowHeight="15"/>
  <cols>
    <col min="1" max="1" width="21.5703125" style="11" customWidth="1"/>
    <col min="2" max="2" width="69.85546875" style="11" customWidth="1"/>
    <col min="3" max="3" width="14.42578125" style="11" customWidth="1"/>
    <col min="4" max="4" width="15.140625" style="11" customWidth="1"/>
    <col min="5" max="5" width="13.28515625" style="11" customWidth="1"/>
    <col min="6" max="16384" width="9.140625" style="11"/>
  </cols>
  <sheetData>
    <row r="1" spans="1:5" s="9" customFormat="1" ht="81.75" customHeight="1">
      <c r="A1" s="10"/>
      <c r="B1" s="10"/>
      <c r="C1" s="10"/>
      <c r="D1" s="74" t="s">
        <v>338</v>
      </c>
      <c r="E1" s="74"/>
    </row>
    <row r="2" spans="1:5" s="9" customFormat="1" ht="66" customHeight="1">
      <c r="A2" s="10"/>
      <c r="B2" s="10"/>
      <c r="C2" s="10"/>
      <c r="D2" s="74" t="s">
        <v>276</v>
      </c>
      <c r="E2" s="74"/>
    </row>
    <row r="3" spans="1:5" ht="29.25" customHeight="1">
      <c r="A3" s="77" t="s">
        <v>244</v>
      </c>
      <c r="B3" s="77"/>
      <c r="C3" s="77"/>
      <c r="D3" s="77"/>
      <c r="E3" s="77"/>
    </row>
    <row r="4" spans="1:5" ht="15.75" thickBot="1">
      <c r="A4" s="78" t="s">
        <v>0</v>
      </c>
      <c r="B4" s="78"/>
      <c r="C4" s="78"/>
      <c r="D4" s="78"/>
      <c r="E4" s="78"/>
    </row>
    <row r="5" spans="1:5" ht="15.75" thickBot="1">
      <c r="A5" s="68" t="s">
        <v>1</v>
      </c>
      <c r="B5" s="70" t="s">
        <v>2</v>
      </c>
      <c r="C5" s="72" t="s">
        <v>245</v>
      </c>
      <c r="D5" s="75" t="s">
        <v>3</v>
      </c>
      <c r="E5" s="76"/>
    </row>
    <row r="6" spans="1:5" ht="15" customHeight="1" thickBot="1">
      <c r="A6" s="69"/>
      <c r="B6" s="71"/>
      <c r="C6" s="73"/>
      <c r="D6" s="12" t="s">
        <v>195</v>
      </c>
      <c r="E6" s="13" t="s">
        <v>246</v>
      </c>
    </row>
    <row r="7" spans="1:5" ht="15" customHeight="1" thickBot="1">
      <c r="A7" s="14">
        <v>1</v>
      </c>
      <c r="B7" s="15">
        <v>2</v>
      </c>
      <c r="C7" s="16">
        <v>3</v>
      </c>
      <c r="D7" s="17">
        <v>4</v>
      </c>
      <c r="E7" s="18">
        <v>5</v>
      </c>
    </row>
    <row r="8" spans="1:5" ht="23.25" customHeight="1">
      <c r="A8" s="19" t="s">
        <v>4</v>
      </c>
      <c r="B8" s="20" t="s">
        <v>5</v>
      </c>
      <c r="C8" s="21">
        <f>C9+C21+C27+C35+C41+C46+C57+C62+C68+C77+C99</f>
        <v>5251956.8486199994</v>
      </c>
      <c r="D8" s="21">
        <f t="shared" ref="D8:E8" si="0">D9+D21+D27+D35+D41+D46+D57+D62+D68+D77</f>
        <v>4580537.39059</v>
      </c>
      <c r="E8" s="24">
        <f t="shared" si="0"/>
        <v>4598925.7070000004</v>
      </c>
    </row>
    <row r="9" spans="1:5" ht="21" customHeight="1">
      <c r="A9" s="22" t="s">
        <v>6</v>
      </c>
      <c r="B9" s="1" t="s">
        <v>7</v>
      </c>
      <c r="C9" s="23">
        <f>C10</f>
        <v>3344574.8478999999</v>
      </c>
      <c r="D9" s="23">
        <f t="shared" ref="D9:E9" si="1">D10</f>
        <v>2740884.61</v>
      </c>
      <c r="E9" s="24">
        <f t="shared" si="1"/>
        <v>2641783.0120000001</v>
      </c>
    </row>
    <row r="10" spans="1:5" ht="25.5" customHeight="1">
      <c r="A10" s="22" t="s">
        <v>8</v>
      </c>
      <c r="B10" s="1" t="s">
        <v>9</v>
      </c>
      <c r="C10" s="23">
        <f>SUM(C11:C17)</f>
        <v>3344574.8478999999</v>
      </c>
      <c r="D10" s="23">
        <f t="shared" ref="D10:E10" si="2">SUM(D11:D17)</f>
        <v>2740884.61</v>
      </c>
      <c r="E10" s="24">
        <f t="shared" si="2"/>
        <v>2641783.0120000001</v>
      </c>
    </row>
    <row r="11" spans="1:5" ht="48" customHeight="1">
      <c r="A11" s="6" t="s">
        <v>10</v>
      </c>
      <c r="B11" s="30" t="s">
        <v>11</v>
      </c>
      <c r="C11" s="25">
        <v>3085391.9479</v>
      </c>
      <c r="D11" s="25">
        <v>2490339.61</v>
      </c>
      <c r="E11" s="8">
        <v>2358751.0120000001</v>
      </c>
    </row>
    <row r="12" spans="1:5" ht="61.5" customHeight="1">
      <c r="A12" s="6" t="s">
        <v>12</v>
      </c>
      <c r="B12" s="4" t="s">
        <v>13</v>
      </c>
      <c r="C12" s="5">
        <v>8500</v>
      </c>
      <c r="D12" s="25">
        <v>5054</v>
      </c>
      <c r="E12" s="8">
        <v>6300</v>
      </c>
    </row>
    <row r="13" spans="1:5" ht="30" customHeight="1">
      <c r="A13" s="6" t="s">
        <v>14</v>
      </c>
      <c r="B13" s="4" t="s">
        <v>15</v>
      </c>
      <c r="C13" s="5">
        <v>37829.599999999999</v>
      </c>
      <c r="D13" s="25">
        <v>34392</v>
      </c>
      <c r="E13" s="8">
        <v>39400</v>
      </c>
    </row>
    <row r="14" spans="1:5" ht="48.75" customHeight="1">
      <c r="A14" s="6" t="s">
        <v>16</v>
      </c>
      <c r="B14" s="4" t="s">
        <v>17</v>
      </c>
      <c r="C14" s="5">
        <v>3288.3</v>
      </c>
      <c r="D14" s="25">
        <v>9621</v>
      </c>
      <c r="E14" s="8">
        <v>10802</v>
      </c>
    </row>
    <row r="15" spans="1:5" ht="48.75" customHeight="1">
      <c r="A15" s="6" t="s">
        <v>175</v>
      </c>
      <c r="B15" s="4" t="s">
        <v>176</v>
      </c>
      <c r="C15" s="5">
        <v>79114.7</v>
      </c>
      <c r="D15" s="7">
        <v>91361</v>
      </c>
      <c r="E15" s="8">
        <v>90830</v>
      </c>
    </row>
    <row r="16" spans="1:5" ht="48.75" customHeight="1">
      <c r="A16" s="6" t="s">
        <v>238</v>
      </c>
      <c r="B16" s="4" t="s">
        <v>236</v>
      </c>
      <c r="C16" s="5">
        <v>44283.3</v>
      </c>
      <c r="D16" s="7">
        <v>40117</v>
      </c>
      <c r="E16" s="8">
        <v>45800</v>
      </c>
    </row>
    <row r="17" spans="1:5" ht="48.75" customHeight="1">
      <c r="A17" s="6" t="s">
        <v>239</v>
      </c>
      <c r="B17" s="4" t="s">
        <v>237</v>
      </c>
      <c r="C17" s="5">
        <v>86167</v>
      </c>
      <c r="D17" s="7">
        <v>70000</v>
      </c>
      <c r="E17" s="8">
        <v>89900</v>
      </c>
    </row>
    <row r="18" spans="1:5">
      <c r="A18" s="6"/>
      <c r="B18" s="4" t="s">
        <v>177</v>
      </c>
      <c r="C18" s="5">
        <f>C19+C20</f>
        <v>2073583.4983950541</v>
      </c>
      <c r="D18" s="5">
        <f t="shared" ref="D18:E18" si="3">D19+D20</f>
        <v>1354322.6851536271</v>
      </c>
      <c r="E18" s="8">
        <f t="shared" si="3"/>
        <v>1346500.4320368196</v>
      </c>
    </row>
    <row r="19" spans="1:5" ht="24.75" customHeight="1">
      <c r="A19" s="6"/>
      <c r="B19" s="4" t="s">
        <v>256</v>
      </c>
      <c r="C19" s="5">
        <f>(C10-C14-C15-C17)/39.42778%*24.42778%+C14</f>
        <v>1971006.1807286297</v>
      </c>
      <c r="D19" s="5">
        <f>(D10-D14-D15-D17)/29.543271%*14.543271%+D14</f>
        <v>1274707.3914438353</v>
      </c>
      <c r="E19" s="8">
        <f>(E10-E14-E15-E17)/30.463239%*15.463239%+E14</f>
        <v>1254557.3672000496</v>
      </c>
    </row>
    <row r="20" spans="1:5" ht="24.75" customHeight="1">
      <c r="A20" s="6"/>
      <c r="B20" s="4" t="s">
        <v>257</v>
      </c>
      <c r="C20" s="5">
        <f>(C15+C17)/34.266538%*21.266538%</f>
        <v>102577.31766642434</v>
      </c>
      <c r="D20" s="5">
        <f>(D15+D17)/25.661201%*12.661201%</f>
        <v>79615.293709791687</v>
      </c>
      <c r="E20" s="8">
        <f>(E15+E17)/26.462114%*13.462114%</f>
        <v>91943.064836770034</v>
      </c>
    </row>
    <row r="21" spans="1:5" ht="38.25" customHeight="1">
      <c r="A21" s="22" t="s">
        <v>18</v>
      </c>
      <c r="B21" s="1" t="s">
        <v>19</v>
      </c>
      <c r="C21" s="2">
        <f>C22</f>
        <v>19522</v>
      </c>
      <c r="D21" s="2">
        <f t="shared" ref="D21:E21" si="4">D22</f>
        <v>20732</v>
      </c>
      <c r="E21" s="3">
        <f t="shared" si="4"/>
        <v>21606</v>
      </c>
    </row>
    <row r="22" spans="1:5" ht="23.25" customHeight="1">
      <c r="A22" s="22" t="s">
        <v>20</v>
      </c>
      <c r="B22" s="1" t="s">
        <v>21</v>
      </c>
      <c r="C22" s="2">
        <f>SUM(C23:C26)</f>
        <v>19522</v>
      </c>
      <c r="D22" s="2">
        <f t="shared" ref="D22:E22" si="5">SUM(D23:D26)</f>
        <v>20732</v>
      </c>
      <c r="E22" s="3">
        <f t="shared" si="5"/>
        <v>21606</v>
      </c>
    </row>
    <row r="23" spans="1:5" ht="39" customHeight="1">
      <c r="A23" s="6" t="s">
        <v>22</v>
      </c>
      <c r="B23" s="4" t="s">
        <v>23</v>
      </c>
      <c r="C23" s="5">
        <v>9745</v>
      </c>
      <c r="D23" s="25">
        <v>10327</v>
      </c>
      <c r="E23" s="8">
        <v>10740</v>
      </c>
    </row>
    <row r="24" spans="1:5" ht="51.75" customHeight="1">
      <c r="A24" s="6" t="s">
        <v>24</v>
      </c>
      <c r="B24" s="4" t="s">
        <v>25</v>
      </c>
      <c r="C24" s="5">
        <v>55</v>
      </c>
      <c r="D24" s="25">
        <v>58</v>
      </c>
      <c r="E24" s="8">
        <v>61</v>
      </c>
    </row>
    <row r="25" spans="1:5" ht="38.25" customHeight="1">
      <c r="A25" s="6" t="s">
        <v>26</v>
      </c>
      <c r="B25" s="4" t="s">
        <v>27</v>
      </c>
      <c r="C25" s="5">
        <v>10802</v>
      </c>
      <c r="D25" s="25">
        <v>11448</v>
      </c>
      <c r="E25" s="8">
        <v>11906</v>
      </c>
    </row>
    <row r="26" spans="1:5" ht="43.5" customHeight="1">
      <c r="A26" s="6" t="s">
        <v>28</v>
      </c>
      <c r="B26" s="4" t="s">
        <v>29</v>
      </c>
      <c r="C26" s="26">
        <v>-1080</v>
      </c>
      <c r="D26" s="27">
        <v>-1101</v>
      </c>
      <c r="E26" s="28">
        <v>-1101</v>
      </c>
    </row>
    <row r="27" spans="1:5" ht="27" customHeight="1">
      <c r="A27" s="22" t="s">
        <v>30</v>
      </c>
      <c r="B27" s="1" t="s">
        <v>31</v>
      </c>
      <c r="C27" s="2">
        <f>C28+C31+C33</f>
        <v>784273</v>
      </c>
      <c r="D27" s="2">
        <f t="shared" ref="D27:E27" si="6">D28+D31+D33</f>
        <v>880986</v>
      </c>
      <c r="E27" s="3">
        <f t="shared" si="6"/>
        <v>1060536</v>
      </c>
    </row>
    <row r="28" spans="1:5" ht="18" customHeight="1">
      <c r="A28" s="22" t="s">
        <v>32</v>
      </c>
      <c r="B28" s="1" t="s">
        <v>33</v>
      </c>
      <c r="C28" s="2">
        <f>C29+C30</f>
        <v>725500</v>
      </c>
      <c r="D28" s="2">
        <f t="shared" ref="D28:E28" si="7">D29+D30</f>
        <v>822073</v>
      </c>
      <c r="E28" s="3">
        <f t="shared" si="7"/>
        <v>996314</v>
      </c>
    </row>
    <row r="29" spans="1:5" ht="24.75" customHeight="1">
      <c r="A29" s="6" t="s">
        <v>34</v>
      </c>
      <c r="B29" s="4" t="s">
        <v>35</v>
      </c>
      <c r="C29" s="5">
        <v>605217</v>
      </c>
      <c r="D29" s="25">
        <v>685026</v>
      </c>
      <c r="E29" s="8">
        <v>835414</v>
      </c>
    </row>
    <row r="30" spans="1:5" ht="23.25" customHeight="1">
      <c r="A30" s="6" t="s">
        <v>36</v>
      </c>
      <c r="B30" s="4" t="s">
        <v>37</v>
      </c>
      <c r="C30" s="5">
        <v>120283</v>
      </c>
      <c r="D30" s="25">
        <v>137047</v>
      </c>
      <c r="E30" s="8">
        <v>160900</v>
      </c>
    </row>
    <row r="31" spans="1:5" ht="23.25" customHeight="1">
      <c r="A31" s="22" t="s">
        <v>38</v>
      </c>
      <c r="B31" s="1" t="s">
        <v>39</v>
      </c>
      <c r="C31" s="2">
        <f>C32</f>
        <v>56000</v>
      </c>
      <c r="D31" s="2">
        <f t="shared" ref="D31:E31" si="8">D32</f>
        <v>56939</v>
      </c>
      <c r="E31" s="3">
        <f t="shared" si="8"/>
        <v>62082</v>
      </c>
    </row>
    <row r="32" spans="1:5" ht="23.25" customHeight="1">
      <c r="A32" s="6" t="s">
        <v>40</v>
      </c>
      <c r="B32" s="4" t="s">
        <v>41</v>
      </c>
      <c r="C32" s="5">
        <v>56000</v>
      </c>
      <c r="D32" s="25">
        <v>56939</v>
      </c>
      <c r="E32" s="8">
        <v>62082</v>
      </c>
    </row>
    <row r="33" spans="1:5" ht="23.25" customHeight="1">
      <c r="A33" s="22" t="s">
        <v>229</v>
      </c>
      <c r="B33" s="1" t="s">
        <v>230</v>
      </c>
      <c r="C33" s="2">
        <f>C34</f>
        <v>2773</v>
      </c>
      <c r="D33" s="2">
        <f t="shared" ref="D33:E33" si="9">D34</f>
        <v>1974</v>
      </c>
      <c r="E33" s="29">
        <f t="shared" si="9"/>
        <v>2140</v>
      </c>
    </row>
    <row r="34" spans="1:5" ht="44.25" customHeight="1">
      <c r="A34" s="6" t="s">
        <v>231</v>
      </c>
      <c r="B34" s="4" t="s">
        <v>232</v>
      </c>
      <c r="C34" s="5">
        <v>2773</v>
      </c>
      <c r="D34" s="7">
        <v>1974</v>
      </c>
      <c r="E34" s="8">
        <v>2140</v>
      </c>
    </row>
    <row r="35" spans="1:5" ht="27.75" customHeight="1">
      <c r="A35" s="22" t="s">
        <v>42</v>
      </c>
      <c r="B35" s="1" t="s">
        <v>43</v>
      </c>
      <c r="C35" s="2">
        <f>C36+C38</f>
        <v>457961</v>
      </c>
      <c r="D35" s="2">
        <f t="shared" ref="D35:E35" si="10">D36+D38</f>
        <v>478952</v>
      </c>
      <c r="E35" s="3">
        <f t="shared" si="10"/>
        <v>502111</v>
      </c>
    </row>
    <row r="36" spans="1:5" ht="15" customHeight="1">
      <c r="A36" s="22" t="s">
        <v>44</v>
      </c>
      <c r="B36" s="1" t="s">
        <v>45</v>
      </c>
      <c r="C36" s="2">
        <f>C37</f>
        <v>122259</v>
      </c>
      <c r="D36" s="2">
        <f t="shared" ref="D36:E36" si="11">D37</f>
        <v>130071</v>
      </c>
      <c r="E36" s="3">
        <f t="shared" si="11"/>
        <v>150416</v>
      </c>
    </row>
    <row r="37" spans="1:5" ht="31.5" customHeight="1">
      <c r="A37" s="6" t="s">
        <v>46</v>
      </c>
      <c r="B37" s="4" t="s">
        <v>47</v>
      </c>
      <c r="C37" s="5">
        <v>122259</v>
      </c>
      <c r="D37" s="25">
        <v>130071</v>
      </c>
      <c r="E37" s="8">
        <v>150416</v>
      </c>
    </row>
    <row r="38" spans="1:5" ht="15" customHeight="1">
      <c r="A38" s="22" t="s">
        <v>48</v>
      </c>
      <c r="B38" s="1" t="s">
        <v>49</v>
      </c>
      <c r="C38" s="2">
        <f>C39+C40</f>
        <v>335702</v>
      </c>
      <c r="D38" s="2">
        <f t="shared" ref="D38:E38" si="12">D39+D40</f>
        <v>348881</v>
      </c>
      <c r="E38" s="3">
        <f t="shared" si="12"/>
        <v>351695</v>
      </c>
    </row>
    <row r="39" spans="1:5" ht="15" customHeight="1">
      <c r="A39" s="6" t="s">
        <v>50</v>
      </c>
      <c r="B39" s="4" t="s">
        <v>51</v>
      </c>
      <c r="C39" s="5">
        <v>300021</v>
      </c>
      <c r="D39" s="5">
        <v>311200</v>
      </c>
      <c r="E39" s="8">
        <v>313045</v>
      </c>
    </row>
    <row r="40" spans="1:5" ht="15" customHeight="1">
      <c r="A40" s="6" t="s">
        <v>52</v>
      </c>
      <c r="B40" s="4" t="s">
        <v>53</v>
      </c>
      <c r="C40" s="5">
        <v>35681</v>
      </c>
      <c r="D40" s="5">
        <v>37681</v>
      </c>
      <c r="E40" s="8">
        <v>38650</v>
      </c>
    </row>
    <row r="41" spans="1:5" ht="22.5" customHeight="1">
      <c r="A41" s="22" t="s">
        <v>54</v>
      </c>
      <c r="B41" s="1" t="s">
        <v>55</v>
      </c>
      <c r="C41" s="2">
        <f>C42+C44</f>
        <v>23808</v>
      </c>
      <c r="D41" s="2">
        <f t="shared" ref="D41:E41" si="13">D42+D44</f>
        <v>24675</v>
      </c>
      <c r="E41" s="3">
        <f t="shared" si="13"/>
        <v>25727</v>
      </c>
    </row>
    <row r="42" spans="1:5" ht="23.25" customHeight="1">
      <c r="A42" s="22" t="s">
        <v>56</v>
      </c>
      <c r="B42" s="1" t="s">
        <v>57</v>
      </c>
      <c r="C42" s="2">
        <f>C43</f>
        <v>23673</v>
      </c>
      <c r="D42" s="2">
        <f t="shared" ref="D42:E42" si="14">D43</f>
        <v>24560</v>
      </c>
      <c r="E42" s="3">
        <f t="shared" si="14"/>
        <v>25592</v>
      </c>
    </row>
    <row r="43" spans="1:5" ht="27.75" customHeight="1">
      <c r="A43" s="6" t="s">
        <v>58</v>
      </c>
      <c r="B43" s="4" t="s">
        <v>59</v>
      </c>
      <c r="C43" s="5">
        <v>23673</v>
      </c>
      <c r="D43" s="25">
        <v>24560</v>
      </c>
      <c r="E43" s="8">
        <v>25592</v>
      </c>
    </row>
    <row r="44" spans="1:5" ht="23.25" customHeight="1">
      <c r="A44" s="22" t="s">
        <v>60</v>
      </c>
      <c r="B44" s="1" t="s">
        <v>61</v>
      </c>
      <c r="C44" s="2">
        <f>C45</f>
        <v>135</v>
      </c>
      <c r="D44" s="2">
        <f>D45</f>
        <v>115</v>
      </c>
      <c r="E44" s="3">
        <f>E45</f>
        <v>135</v>
      </c>
    </row>
    <row r="45" spans="1:5" ht="18.75" customHeight="1">
      <c r="A45" s="6" t="s">
        <v>62</v>
      </c>
      <c r="B45" s="4" t="s">
        <v>63</v>
      </c>
      <c r="C45" s="5">
        <v>135</v>
      </c>
      <c r="D45" s="25">
        <v>115</v>
      </c>
      <c r="E45" s="8">
        <v>135</v>
      </c>
    </row>
    <row r="46" spans="1:5" ht="35.25" customHeight="1">
      <c r="A46" s="22" t="s">
        <v>64</v>
      </c>
      <c r="B46" s="1" t="s">
        <v>65</v>
      </c>
      <c r="C46" s="2">
        <f>C47+C52+C54</f>
        <v>412488.47600000002</v>
      </c>
      <c r="D46" s="2">
        <f t="shared" ref="D46:E46" si="15">D47+D52+D54</f>
        <v>379094.788</v>
      </c>
      <c r="E46" s="3">
        <f t="shared" si="15"/>
        <v>291785.03100000002</v>
      </c>
    </row>
    <row r="47" spans="1:5" ht="50.25" customHeight="1">
      <c r="A47" s="22" t="s">
        <v>66</v>
      </c>
      <c r="B47" s="1" t="s">
        <v>67</v>
      </c>
      <c r="C47" s="2">
        <f>SUM(C48:C51)</f>
        <v>252323.51699999999</v>
      </c>
      <c r="D47" s="2">
        <f t="shared" ref="D47:E47" si="16">SUM(D48:D51)</f>
        <v>223103.5</v>
      </c>
      <c r="E47" s="3">
        <f t="shared" si="16"/>
        <v>224104.29</v>
      </c>
    </row>
    <row r="48" spans="1:5" ht="39" customHeight="1">
      <c r="A48" s="6" t="s">
        <v>68</v>
      </c>
      <c r="B48" s="4" t="s">
        <v>69</v>
      </c>
      <c r="C48" s="5">
        <v>215000</v>
      </c>
      <c r="D48" s="25">
        <v>195418</v>
      </c>
      <c r="E48" s="8">
        <v>195418</v>
      </c>
    </row>
    <row r="49" spans="1:5" ht="47.25" customHeight="1">
      <c r="A49" s="6" t="s">
        <v>70</v>
      </c>
      <c r="B49" s="4" t="s">
        <v>71</v>
      </c>
      <c r="C49" s="5">
        <v>12000</v>
      </c>
      <c r="D49" s="25">
        <v>2564</v>
      </c>
      <c r="E49" s="8">
        <v>2564</v>
      </c>
    </row>
    <row r="50" spans="1:5" ht="51" customHeight="1">
      <c r="A50" s="6" t="s">
        <v>72</v>
      </c>
      <c r="B50" s="4" t="s">
        <v>73</v>
      </c>
      <c r="C50" s="5">
        <v>323.517</v>
      </c>
      <c r="D50" s="25">
        <v>239.5</v>
      </c>
      <c r="E50" s="8">
        <v>244.29</v>
      </c>
    </row>
    <row r="51" spans="1:5" ht="23.25" customHeight="1">
      <c r="A51" s="6" t="s">
        <v>74</v>
      </c>
      <c r="B51" s="4" t="s">
        <v>75</v>
      </c>
      <c r="C51" s="5">
        <v>25000</v>
      </c>
      <c r="D51" s="25">
        <v>24882</v>
      </c>
      <c r="E51" s="8">
        <v>25878</v>
      </c>
    </row>
    <row r="52" spans="1:5" ht="29.25" customHeight="1">
      <c r="A52" s="22" t="s">
        <v>76</v>
      </c>
      <c r="B52" s="1" t="s">
        <v>77</v>
      </c>
      <c r="C52" s="2">
        <f>C53</f>
        <v>100</v>
      </c>
      <c r="D52" s="2">
        <f t="shared" ref="D52:E52" si="17">D53</f>
        <v>125</v>
      </c>
      <c r="E52" s="3">
        <f t="shared" si="17"/>
        <v>130</v>
      </c>
    </row>
    <row r="53" spans="1:5" ht="28.5" customHeight="1">
      <c r="A53" s="6" t="s">
        <v>78</v>
      </c>
      <c r="B53" s="4" t="s">
        <v>79</v>
      </c>
      <c r="C53" s="5">
        <v>100</v>
      </c>
      <c r="D53" s="25">
        <v>125</v>
      </c>
      <c r="E53" s="8">
        <v>130</v>
      </c>
    </row>
    <row r="54" spans="1:5" ht="48.75" customHeight="1">
      <c r="A54" s="22" t="s">
        <v>80</v>
      </c>
      <c r="B54" s="1" t="s">
        <v>81</v>
      </c>
      <c r="C54" s="2">
        <f>C55+C56</f>
        <v>160064.959</v>
      </c>
      <c r="D54" s="2">
        <f t="shared" ref="D54:E54" si="18">D55+D56</f>
        <v>155866.288</v>
      </c>
      <c r="E54" s="3">
        <f t="shared" si="18"/>
        <v>67550.741000000009</v>
      </c>
    </row>
    <row r="55" spans="1:5" ht="49.5" customHeight="1">
      <c r="A55" s="6" t="s">
        <v>82</v>
      </c>
      <c r="B55" s="4" t="s">
        <v>83</v>
      </c>
      <c r="C55" s="5">
        <v>143434.959</v>
      </c>
      <c r="D55" s="25">
        <v>140256.288</v>
      </c>
      <c r="E55" s="8">
        <v>51120.741000000002</v>
      </c>
    </row>
    <row r="56" spans="1:5" ht="63" customHeight="1">
      <c r="A56" s="6" t="s">
        <v>167</v>
      </c>
      <c r="B56" s="4" t="s">
        <v>166</v>
      </c>
      <c r="C56" s="5">
        <v>16630</v>
      </c>
      <c r="D56" s="7">
        <v>15610</v>
      </c>
      <c r="E56" s="8">
        <v>16430</v>
      </c>
    </row>
    <row r="57" spans="1:5" ht="29.25" customHeight="1">
      <c r="A57" s="22" t="s">
        <v>84</v>
      </c>
      <c r="B57" s="1" t="s">
        <v>85</v>
      </c>
      <c r="C57" s="2">
        <f>C58</f>
        <v>9375</v>
      </c>
      <c r="D57" s="2">
        <f t="shared" ref="D57:E57" si="19">D58</f>
        <v>5899</v>
      </c>
      <c r="E57" s="3">
        <f t="shared" si="19"/>
        <v>5899</v>
      </c>
    </row>
    <row r="58" spans="1:5" ht="15" customHeight="1">
      <c r="A58" s="22" t="s">
        <v>86</v>
      </c>
      <c r="B58" s="1" t="s">
        <v>87</v>
      </c>
      <c r="C58" s="2">
        <f>SUM(C59:C61)</f>
        <v>9375</v>
      </c>
      <c r="D58" s="2">
        <f t="shared" ref="D58:E58" si="20">SUM(D59:D61)</f>
        <v>5899</v>
      </c>
      <c r="E58" s="3">
        <f t="shared" si="20"/>
        <v>5899</v>
      </c>
    </row>
    <row r="59" spans="1:5" ht="23.25" customHeight="1">
      <c r="A59" s="6" t="s">
        <v>88</v>
      </c>
      <c r="B59" s="4" t="s">
        <v>89</v>
      </c>
      <c r="C59" s="5">
        <v>1090</v>
      </c>
      <c r="D59" s="5">
        <v>350</v>
      </c>
      <c r="E59" s="8">
        <v>350</v>
      </c>
    </row>
    <row r="60" spans="1:5" ht="15" customHeight="1">
      <c r="A60" s="6" t="s">
        <v>90</v>
      </c>
      <c r="B60" s="4" t="s">
        <v>91</v>
      </c>
      <c r="C60" s="5">
        <v>8284</v>
      </c>
      <c r="D60" s="5">
        <v>5300</v>
      </c>
      <c r="E60" s="8">
        <v>5300</v>
      </c>
    </row>
    <row r="61" spans="1:5" ht="15" customHeight="1">
      <c r="A61" s="6" t="s">
        <v>92</v>
      </c>
      <c r="B61" s="4" t="s">
        <v>93</v>
      </c>
      <c r="C61" s="5">
        <v>1</v>
      </c>
      <c r="D61" s="5">
        <v>249</v>
      </c>
      <c r="E61" s="8">
        <v>249</v>
      </c>
    </row>
    <row r="62" spans="1:5" ht="33" customHeight="1">
      <c r="A62" s="22" t="s">
        <v>94</v>
      </c>
      <c r="B62" s="1" t="s">
        <v>95</v>
      </c>
      <c r="C62" s="2">
        <f>C63+C65</f>
        <v>24827.826000000001</v>
      </c>
      <c r="D62" s="2">
        <f t="shared" ref="D62:E62" si="21">D63+D65</f>
        <v>14225</v>
      </c>
      <c r="E62" s="3">
        <f t="shared" si="21"/>
        <v>14389.664000000001</v>
      </c>
    </row>
    <row r="63" spans="1:5" ht="15" customHeight="1">
      <c r="A63" s="22" t="s">
        <v>96</v>
      </c>
      <c r="B63" s="1" t="s">
        <v>97</v>
      </c>
      <c r="C63" s="2">
        <f>C64</f>
        <v>12819.26</v>
      </c>
      <c r="D63" s="2">
        <f t="shared" ref="D63:E63" si="22">D64</f>
        <v>12891</v>
      </c>
      <c r="E63" s="3">
        <f t="shared" si="22"/>
        <v>13049.664000000001</v>
      </c>
    </row>
    <row r="64" spans="1:5" ht="15" customHeight="1">
      <c r="A64" s="6" t="s">
        <v>98</v>
      </c>
      <c r="B64" s="4" t="s">
        <v>99</v>
      </c>
      <c r="C64" s="5">
        <v>12819.26</v>
      </c>
      <c r="D64" s="25">
        <v>12891</v>
      </c>
      <c r="E64" s="8">
        <v>13049.664000000001</v>
      </c>
    </row>
    <row r="65" spans="1:5" ht="15" customHeight="1">
      <c r="A65" s="22" t="s">
        <v>100</v>
      </c>
      <c r="B65" s="1" t="s">
        <v>101</v>
      </c>
      <c r="C65" s="2">
        <f>SUM(C66:C67)</f>
        <v>12008.566000000001</v>
      </c>
      <c r="D65" s="2">
        <f t="shared" ref="D65:E65" si="23">SUM(D66:D67)</f>
        <v>1334</v>
      </c>
      <c r="E65" s="3">
        <f t="shared" si="23"/>
        <v>1340</v>
      </c>
    </row>
    <row r="66" spans="1:5" ht="23.25" customHeight="1">
      <c r="A66" s="6" t="s">
        <v>102</v>
      </c>
      <c r="B66" s="4" t="s">
        <v>103</v>
      </c>
      <c r="C66" s="5">
        <v>650</v>
      </c>
      <c r="D66" s="25">
        <v>200</v>
      </c>
      <c r="E66" s="8">
        <v>200</v>
      </c>
    </row>
    <row r="67" spans="1:5" ht="15" customHeight="1">
      <c r="A67" s="6" t="s">
        <v>104</v>
      </c>
      <c r="B67" s="4" t="s">
        <v>105</v>
      </c>
      <c r="C67" s="5">
        <v>11358.566000000001</v>
      </c>
      <c r="D67" s="25">
        <v>1134</v>
      </c>
      <c r="E67" s="8">
        <v>1140</v>
      </c>
    </row>
    <row r="68" spans="1:5" ht="23.25" customHeight="1">
      <c r="A68" s="22" t="s">
        <v>106</v>
      </c>
      <c r="B68" s="1" t="s">
        <v>107</v>
      </c>
      <c r="C68" s="2">
        <f>C69+C71+C73+C75</f>
        <v>152600</v>
      </c>
      <c r="D68" s="2">
        <f t="shared" ref="D68:E68" si="24">D69+D71+D73+D75</f>
        <v>22000</v>
      </c>
      <c r="E68" s="3">
        <f t="shared" si="24"/>
        <v>22000</v>
      </c>
    </row>
    <row r="69" spans="1:5" ht="15" customHeight="1">
      <c r="A69" s="22" t="s">
        <v>108</v>
      </c>
      <c r="B69" s="1" t="s">
        <v>109</v>
      </c>
      <c r="C69" s="2">
        <f>C70</f>
        <v>2600</v>
      </c>
      <c r="D69" s="2">
        <f t="shared" ref="D69:E69" si="25">D70</f>
        <v>2000</v>
      </c>
      <c r="E69" s="3">
        <f t="shared" si="25"/>
        <v>2000</v>
      </c>
    </row>
    <row r="70" spans="1:5" ht="20.25" customHeight="1">
      <c r="A70" s="6" t="s">
        <v>110</v>
      </c>
      <c r="B70" s="4" t="s">
        <v>111</v>
      </c>
      <c r="C70" s="5">
        <v>2600</v>
      </c>
      <c r="D70" s="25">
        <v>2000</v>
      </c>
      <c r="E70" s="8">
        <v>2000</v>
      </c>
    </row>
    <row r="71" spans="1:5" ht="46.5" customHeight="1">
      <c r="A71" s="22" t="s">
        <v>112</v>
      </c>
      <c r="B71" s="1" t="s">
        <v>113</v>
      </c>
      <c r="C71" s="2">
        <f>C72</f>
        <v>64000</v>
      </c>
      <c r="D71" s="2">
        <f t="shared" ref="D71:E71" si="26">D72</f>
        <v>12000</v>
      </c>
      <c r="E71" s="3">
        <f t="shared" si="26"/>
        <v>12000</v>
      </c>
    </row>
    <row r="72" spans="1:5" ht="52.5" customHeight="1">
      <c r="A72" s="6" t="s">
        <v>114</v>
      </c>
      <c r="B72" s="4" t="s">
        <v>115</v>
      </c>
      <c r="C72" s="5">
        <v>64000</v>
      </c>
      <c r="D72" s="25">
        <v>12000</v>
      </c>
      <c r="E72" s="8">
        <v>12000</v>
      </c>
    </row>
    <row r="73" spans="1:5" ht="23.25" customHeight="1">
      <c r="A73" s="22" t="s">
        <v>116</v>
      </c>
      <c r="B73" s="1" t="s">
        <v>117</v>
      </c>
      <c r="C73" s="2">
        <f>C74</f>
        <v>63000</v>
      </c>
      <c r="D73" s="2">
        <f t="shared" ref="D73:E73" si="27">D74</f>
        <v>3000</v>
      </c>
      <c r="E73" s="3">
        <f t="shared" si="27"/>
        <v>3000</v>
      </c>
    </row>
    <row r="74" spans="1:5" ht="23.25" customHeight="1">
      <c r="A74" s="6" t="s">
        <v>118</v>
      </c>
      <c r="B74" s="4" t="s">
        <v>119</v>
      </c>
      <c r="C74" s="5">
        <v>63000</v>
      </c>
      <c r="D74" s="25">
        <v>3000</v>
      </c>
      <c r="E74" s="8">
        <v>3000</v>
      </c>
    </row>
    <row r="75" spans="1:5" ht="57.75" customHeight="1">
      <c r="A75" s="22" t="s">
        <v>120</v>
      </c>
      <c r="B75" s="1" t="s">
        <v>121</v>
      </c>
      <c r="C75" s="2">
        <f>C76</f>
        <v>23000</v>
      </c>
      <c r="D75" s="2">
        <f t="shared" ref="D75:E75" si="28">D76</f>
        <v>5000</v>
      </c>
      <c r="E75" s="3">
        <f t="shared" si="28"/>
        <v>5000</v>
      </c>
    </row>
    <row r="76" spans="1:5" ht="37.5" customHeight="1">
      <c r="A76" s="6" t="s">
        <v>122</v>
      </c>
      <c r="B76" s="4" t="s">
        <v>123</v>
      </c>
      <c r="C76" s="5">
        <v>23000</v>
      </c>
      <c r="D76" s="25">
        <v>5000</v>
      </c>
      <c r="E76" s="8">
        <v>5000</v>
      </c>
    </row>
    <row r="77" spans="1:5" ht="20.25" customHeight="1">
      <c r="A77" s="22" t="s">
        <v>156</v>
      </c>
      <c r="B77" s="1" t="s">
        <v>157</v>
      </c>
      <c r="C77" s="2">
        <f>C78+C89+C91+C94+C97</f>
        <v>21183.348719999998</v>
      </c>
      <c r="D77" s="2">
        <f t="shared" ref="D77:E77" si="29">D78+D89+D91+D94+D97</f>
        <v>13088.99259</v>
      </c>
      <c r="E77" s="3">
        <f t="shared" si="29"/>
        <v>13089</v>
      </c>
    </row>
    <row r="78" spans="1:5" ht="24">
      <c r="A78" s="22" t="s">
        <v>158</v>
      </c>
      <c r="B78" s="1" t="s">
        <v>159</v>
      </c>
      <c r="C78" s="2">
        <f>SUM(C79:C88)</f>
        <v>2588.0347200000001</v>
      </c>
      <c r="D78" s="2">
        <f t="shared" ref="D78:E78" si="30">SUM(D79:D88)</f>
        <v>1847.5325899999998</v>
      </c>
      <c r="E78" s="3">
        <f t="shared" si="30"/>
        <v>1847.54</v>
      </c>
    </row>
    <row r="79" spans="1:5" ht="36">
      <c r="A79" s="6" t="s">
        <v>196</v>
      </c>
      <c r="B79" s="4" t="s">
        <v>197</v>
      </c>
      <c r="C79" s="5">
        <v>21.15</v>
      </c>
      <c r="D79" s="7">
        <v>18.649999999999999</v>
      </c>
      <c r="E79" s="8">
        <v>18.649999999999999</v>
      </c>
    </row>
    <row r="80" spans="1:5" ht="48">
      <c r="A80" s="6" t="s">
        <v>198</v>
      </c>
      <c r="B80" s="4" t="s">
        <v>199</v>
      </c>
      <c r="C80" s="5">
        <v>151.75</v>
      </c>
      <c r="D80" s="7">
        <v>143</v>
      </c>
      <c r="E80" s="8">
        <v>143</v>
      </c>
    </row>
    <row r="81" spans="1:5" ht="37.5" customHeight="1">
      <c r="A81" s="6" t="s">
        <v>160</v>
      </c>
      <c r="B81" s="4" t="s">
        <v>161</v>
      </c>
      <c r="C81" s="5">
        <v>55.665999999999997</v>
      </c>
      <c r="D81" s="7">
        <v>82.4</v>
      </c>
      <c r="E81" s="8">
        <v>88.209879999999998</v>
      </c>
    </row>
    <row r="82" spans="1:5" ht="54" customHeight="1">
      <c r="A82" s="6" t="s">
        <v>302</v>
      </c>
      <c r="B82" s="4" t="s">
        <v>303</v>
      </c>
      <c r="C82" s="5">
        <v>150</v>
      </c>
      <c r="D82" s="7">
        <v>0</v>
      </c>
      <c r="E82" s="8">
        <v>0</v>
      </c>
    </row>
    <row r="83" spans="1:5" ht="44.25" customHeight="1">
      <c r="A83" s="6" t="s">
        <v>200</v>
      </c>
      <c r="B83" s="4" t="s">
        <v>201</v>
      </c>
      <c r="C83" s="5">
        <v>315.01</v>
      </c>
      <c r="D83" s="7">
        <v>191.26872</v>
      </c>
      <c r="E83" s="8">
        <v>191.26872</v>
      </c>
    </row>
    <row r="84" spans="1:5" ht="37.5" customHeight="1">
      <c r="A84" s="6" t="s">
        <v>202</v>
      </c>
      <c r="B84" s="4" t="s">
        <v>203</v>
      </c>
      <c r="C84" s="5">
        <v>70.565719999999999</v>
      </c>
      <c r="D84" s="7">
        <v>77.532030000000006</v>
      </c>
      <c r="E84" s="8">
        <v>71.47833</v>
      </c>
    </row>
    <row r="85" spans="1:5" ht="37.5" customHeight="1">
      <c r="A85" s="6" t="s">
        <v>204</v>
      </c>
      <c r="B85" s="4" t="s">
        <v>205</v>
      </c>
      <c r="C85" s="5">
        <v>6</v>
      </c>
      <c r="D85" s="7">
        <v>5</v>
      </c>
      <c r="E85" s="8">
        <v>5</v>
      </c>
    </row>
    <row r="86" spans="1:5" ht="59.25" customHeight="1">
      <c r="A86" s="6" t="s">
        <v>304</v>
      </c>
      <c r="B86" s="4" t="s">
        <v>305</v>
      </c>
      <c r="C86" s="5">
        <v>1</v>
      </c>
      <c r="D86" s="7">
        <v>0</v>
      </c>
      <c r="E86" s="8">
        <v>0</v>
      </c>
    </row>
    <row r="87" spans="1:5" ht="37.5" customHeight="1">
      <c r="A87" s="6" t="s">
        <v>178</v>
      </c>
      <c r="B87" s="4" t="s">
        <v>179</v>
      </c>
      <c r="C87" s="5">
        <v>146.65</v>
      </c>
      <c r="D87" s="7">
        <v>160.68183999999999</v>
      </c>
      <c r="E87" s="8">
        <v>160.93306999999999</v>
      </c>
    </row>
    <row r="88" spans="1:5" ht="37.5" customHeight="1">
      <c r="A88" s="6" t="s">
        <v>206</v>
      </c>
      <c r="B88" s="4" t="s">
        <v>207</v>
      </c>
      <c r="C88" s="5">
        <v>1670.2429999999999</v>
      </c>
      <c r="D88" s="7">
        <v>1169</v>
      </c>
      <c r="E88" s="8">
        <v>1169</v>
      </c>
    </row>
    <row r="89" spans="1:5" ht="37.5" customHeight="1">
      <c r="A89" s="22" t="s">
        <v>208</v>
      </c>
      <c r="B89" s="1" t="s">
        <v>209</v>
      </c>
      <c r="C89" s="2">
        <f>C90</f>
        <v>550</v>
      </c>
      <c r="D89" s="2">
        <f t="shared" ref="D89:E89" si="31">D90</f>
        <v>300.45999999999998</v>
      </c>
      <c r="E89" s="29">
        <f t="shared" si="31"/>
        <v>300.45999999999998</v>
      </c>
    </row>
    <row r="90" spans="1:5" ht="37.5" customHeight="1">
      <c r="A90" s="6" t="s">
        <v>210</v>
      </c>
      <c r="B90" s="4" t="s">
        <v>211</v>
      </c>
      <c r="C90" s="5">
        <v>550</v>
      </c>
      <c r="D90" s="7">
        <v>300.45999999999998</v>
      </c>
      <c r="E90" s="8">
        <v>300.45999999999998</v>
      </c>
    </row>
    <row r="91" spans="1:5" ht="60">
      <c r="A91" s="22" t="s">
        <v>162</v>
      </c>
      <c r="B91" s="1" t="s">
        <v>163</v>
      </c>
      <c r="C91" s="2">
        <f>C93+C92</f>
        <v>13591.050999999999</v>
      </c>
      <c r="D91" s="2">
        <f t="shared" ref="D91:E91" si="32">D93+D92</f>
        <v>10580</v>
      </c>
      <c r="E91" s="29">
        <f t="shared" si="32"/>
        <v>10580</v>
      </c>
    </row>
    <row r="92" spans="1:5" ht="40.5" customHeight="1">
      <c r="A92" s="6" t="s">
        <v>322</v>
      </c>
      <c r="B92" s="4" t="s">
        <v>323</v>
      </c>
      <c r="C92" s="5">
        <v>1.1160000000000001</v>
      </c>
      <c r="D92" s="7">
        <v>0</v>
      </c>
      <c r="E92" s="8">
        <v>0</v>
      </c>
    </row>
    <row r="93" spans="1:5" ht="48">
      <c r="A93" s="6" t="s">
        <v>164</v>
      </c>
      <c r="B93" s="4" t="s">
        <v>165</v>
      </c>
      <c r="C93" s="5">
        <v>13589.934999999999</v>
      </c>
      <c r="D93" s="7">
        <v>10580</v>
      </c>
      <c r="E93" s="8">
        <v>10580</v>
      </c>
    </row>
    <row r="94" spans="1:5">
      <c r="A94" s="22" t="s">
        <v>240</v>
      </c>
      <c r="B94" s="1" t="s">
        <v>241</v>
      </c>
      <c r="C94" s="2">
        <f>C96+C95</f>
        <v>4230.9269999999997</v>
      </c>
      <c r="D94" s="2">
        <f t="shared" ref="D94:E94" si="33">D96+D95</f>
        <v>361</v>
      </c>
      <c r="E94" s="29">
        <f t="shared" si="33"/>
        <v>361</v>
      </c>
    </row>
    <row r="95" spans="1:5" ht="84">
      <c r="A95" s="6" t="s">
        <v>279</v>
      </c>
      <c r="B95" s="4" t="s">
        <v>278</v>
      </c>
      <c r="C95" s="5">
        <v>3654.9270000000001</v>
      </c>
      <c r="D95" s="5">
        <v>0</v>
      </c>
      <c r="E95" s="8">
        <v>0</v>
      </c>
    </row>
    <row r="96" spans="1:5" ht="36">
      <c r="A96" s="6" t="s">
        <v>242</v>
      </c>
      <c r="B96" s="4" t="s">
        <v>243</v>
      </c>
      <c r="C96" s="5">
        <v>576</v>
      </c>
      <c r="D96" s="7">
        <v>361</v>
      </c>
      <c r="E96" s="8">
        <v>361</v>
      </c>
    </row>
    <row r="97" spans="1:5">
      <c r="A97" s="22" t="s">
        <v>306</v>
      </c>
      <c r="B97" s="1" t="s">
        <v>307</v>
      </c>
      <c r="C97" s="2">
        <f>C98</f>
        <v>223.33600000000001</v>
      </c>
      <c r="D97" s="2">
        <f t="shared" ref="D97:E97" si="34">D98</f>
        <v>0</v>
      </c>
      <c r="E97" s="29">
        <f t="shared" si="34"/>
        <v>0</v>
      </c>
    </row>
    <row r="98" spans="1:5" ht="84">
      <c r="A98" s="6" t="s">
        <v>308</v>
      </c>
      <c r="B98" s="4" t="s">
        <v>309</v>
      </c>
      <c r="C98" s="5">
        <v>223.33600000000001</v>
      </c>
      <c r="D98" s="7">
        <v>0</v>
      </c>
      <c r="E98" s="8">
        <v>0</v>
      </c>
    </row>
    <row r="99" spans="1:5">
      <c r="A99" s="22" t="s">
        <v>281</v>
      </c>
      <c r="B99" s="1" t="s">
        <v>280</v>
      </c>
      <c r="C99" s="2">
        <f>C100+C102</f>
        <v>1343.35</v>
      </c>
      <c r="D99" s="2">
        <f t="shared" ref="D99:E99" si="35">D100+D102</f>
        <v>0</v>
      </c>
      <c r="E99" s="29">
        <f t="shared" si="35"/>
        <v>0</v>
      </c>
    </row>
    <row r="100" spans="1:5">
      <c r="A100" s="22" t="s">
        <v>282</v>
      </c>
      <c r="B100" s="1" t="s">
        <v>283</v>
      </c>
      <c r="C100" s="2">
        <f>C101</f>
        <v>1039.3699999999999</v>
      </c>
      <c r="D100" s="2">
        <f t="shared" ref="D100:E100" si="36">D101</f>
        <v>0</v>
      </c>
      <c r="E100" s="29">
        <f t="shared" si="36"/>
        <v>0</v>
      </c>
    </row>
    <row r="101" spans="1:5">
      <c r="A101" s="6" t="s">
        <v>282</v>
      </c>
      <c r="B101" s="4" t="s">
        <v>283</v>
      </c>
      <c r="C101" s="5">
        <v>1039.3699999999999</v>
      </c>
      <c r="D101" s="7">
        <v>0</v>
      </c>
      <c r="E101" s="8">
        <v>0</v>
      </c>
    </row>
    <row r="102" spans="1:5">
      <c r="A102" s="60" t="s">
        <v>324</v>
      </c>
      <c r="B102" s="1" t="s">
        <v>325</v>
      </c>
      <c r="C102" s="2">
        <f>C103</f>
        <v>303.98</v>
      </c>
      <c r="D102" s="2">
        <f>D103</f>
        <v>0</v>
      </c>
      <c r="E102" s="29">
        <f>E103</f>
        <v>0</v>
      </c>
    </row>
    <row r="103" spans="1:5">
      <c r="A103" s="61" t="s">
        <v>326</v>
      </c>
      <c r="B103" s="4" t="s">
        <v>327</v>
      </c>
      <c r="C103" s="5">
        <v>303.98</v>
      </c>
      <c r="D103" s="7">
        <v>0</v>
      </c>
      <c r="E103" s="8">
        <v>0</v>
      </c>
    </row>
    <row r="104" spans="1:5" ht="24.75" customHeight="1">
      <c r="A104" s="22" t="s">
        <v>124</v>
      </c>
      <c r="B104" s="1" t="s">
        <v>125</v>
      </c>
      <c r="C104" s="2">
        <f>C105+C174</f>
        <v>3662335.0074000005</v>
      </c>
      <c r="D104" s="2">
        <f t="shared" ref="D104:E104" si="37">D105+D174</f>
        <v>4501646.6751100002</v>
      </c>
      <c r="E104" s="3">
        <f t="shared" si="37"/>
        <v>5579488.1097200001</v>
      </c>
    </row>
    <row r="105" spans="1:5" ht="31.5" customHeight="1">
      <c r="A105" s="22" t="s">
        <v>126</v>
      </c>
      <c r="B105" s="1" t="s">
        <v>127</v>
      </c>
      <c r="C105" s="2">
        <f>C106+C108+C142+C163</f>
        <v>3661535.0074000005</v>
      </c>
      <c r="D105" s="2">
        <f>D106+D108+D142+D163</f>
        <v>4501646.6751100002</v>
      </c>
      <c r="E105" s="3">
        <f>E106+E108+E142+E163</f>
        <v>5579488.1097200001</v>
      </c>
    </row>
    <row r="106" spans="1:5" ht="21" customHeight="1">
      <c r="A106" s="22" t="s">
        <v>314</v>
      </c>
      <c r="B106" s="1" t="s">
        <v>315</v>
      </c>
      <c r="C106" s="2">
        <f>C107</f>
        <v>28726</v>
      </c>
      <c r="D106" s="2">
        <f t="shared" ref="D106:E106" si="38">D107</f>
        <v>0</v>
      </c>
      <c r="E106" s="3">
        <f t="shared" si="38"/>
        <v>0</v>
      </c>
    </row>
    <row r="107" spans="1:5" ht="52.5" customHeight="1">
      <c r="A107" s="6" t="s">
        <v>316</v>
      </c>
      <c r="B107" s="4" t="s">
        <v>317</v>
      </c>
      <c r="C107" s="5">
        <v>28726</v>
      </c>
      <c r="D107" s="5">
        <v>0</v>
      </c>
      <c r="E107" s="57">
        <v>0</v>
      </c>
    </row>
    <row r="108" spans="1:5" ht="24.75" customHeight="1">
      <c r="A108" s="22" t="s">
        <v>128</v>
      </c>
      <c r="B108" s="1" t="s">
        <v>129</v>
      </c>
      <c r="C108" s="2">
        <f>SUM(C109:C120)+C121</f>
        <v>758550.89683999994</v>
      </c>
      <c r="D108" s="2">
        <f t="shared" ref="D108:E108" si="39">SUM(D109:D120)+D121</f>
        <v>2120043.45811</v>
      </c>
      <c r="E108" s="3">
        <f t="shared" si="39"/>
        <v>3211970.51272</v>
      </c>
    </row>
    <row r="109" spans="1:5" ht="27" customHeight="1">
      <c r="A109" s="6" t="s">
        <v>151</v>
      </c>
      <c r="B109" s="4" t="s">
        <v>152</v>
      </c>
      <c r="C109" s="5">
        <v>0</v>
      </c>
      <c r="D109" s="25">
        <v>0</v>
      </c>
      <c r="E109" s="8">
        <v>129960.49</v>
      </c>
    </row>
    <row r="110" spans="1:5" ht="69.75" customHeight="1">
      <c r="A110" s="6" t="s">
        <v>247</v>
      </c>
      <c r="B110" s="4" t="s">
        <v>258</v>
      </c>
      <c r="C110" s="5">
        <v>34748.983999999997</v>
      </c>
      <c r="D110" s="7">
        <v>329711.04200000002</v>
      </c>
      <c r="E110" s="8">
        <v>298073.63</v>
      </c>
    </row>
    <row r="111" spans="1:5" ht="55.5" customHeight="1">
      <c r="A111" s="6" t="s">
        <v>247</v>
      </c>
      <c r="B111" s="4" t="s">
        <v>233</v>
      </c>
      <c r="C111" s="5">
        <v>36173.316570000003</v>
      </c>
      <c r="D111" s="7">
        <v>0</v>
      </c>
      <c r="E111" s="8">
        <v>0</v>
      </c>
    </row>
    <row r="112" spans="1:5" s="31" customFormat="1" ht="36">
      <c r="A112" s="6" t="s">
        <v>154</v>
      </c>
      <c r="B112" s="30" t="s">
        <v>155</v>
      </c>
      <c r="C112" s="5">
        <v>81724.584270000007</v>
      </c>
      <c r="D112" s="25">
        <v>86567.836110000004</v>
      </c>
      <c r="E112" s="8">
        <v>85595.742719999995</v>
      </c>
    </row>
    <row r="113" spans="1:5" ht="23.25" customHeight="1">
      <c r="A113" s="6" t="s">
        <v>149</v>
      </c>
      <c r="B113" s="4" t="s">
        <v>150</v>
      </c>
      <c r="C113" s="5">
        <v>1925.7</v>
      </c>
      <c r="D113" s="25">
        <v>2870.5</v>
      </c>
      <c r="E113" s="8">
        <v>1925.5500000000002</v>
      </c>
    </row>
    <row r="114" spans="1:5" ht="36">
      <c r="A114" s="6" t="s">
        <v>182</v>
      </c>
      <c r="B114" s="4" t="s">
        <v>184</v>
      </c>
      <c r="C114" s="5">
        <v>618.79999999999995</v>
      </c>
      <c r="D114" s="25">
        <v>626.87</v>
      </c>
      <c r="E114" s="8">
        <v>627.01</v>
      </c>
    </row>
    <row r="115" spans="1:5" ht="42.75" customHeight="1">
      <c r="A115" s="6" t="s">
        <v>183</v>
      </c>
      <c r="B115" s="4" t="s">
        <v>212</v>
      </c>
      <c r="C115" s="5">
        <v>0</v>
      </c>
      <c r="D115" s="25">
        <v>91849.75</v>
      </c>
      <c r="E115" s="8">
        <v>0</v>
      </c>
    </row>
    <row r="116" spans="1:5" ht="42.75" customHeight="1">
      <c r="A116" s="6" t="s">
        <v>183</v>
      </c>
      <c r="B116" s="4" t="s">
        <v>259</v>
      </c>
      <c r="C116" s="5">
        <v>0</v>
      </c>
      <c r="D116" s="25">
        <v>228853.4</v>
      </c>
      <c r="E116" s="8">
        <v>213102.36</v>
      </c>
    </row>
    <row r="117" spans="1:5" ht="45.75" customHeight="1">
      <c r="A117" s="6" t="s">
        <v>153</v>
      </c>
      <c r="B117" s="4" t="s">
        <v>180</v>
      </c>
      <c r="C117" s="5">
        <v>0</v>
      </c>
      <c r="D117" s="25">
        <v>33972.26</v>
      </c>
      <c r="E117" s="8">
        <v>1515084.54</v>
      </c>
    </row>
    <row r="118" spans="1:5" ht="36.75" customHeight="1">
      <c r="A118" s="6" t="s">
        <v>153</v>
      </c>
      <c r="B118" s="4" t="s">
        <v>181</v>
      </c>
      <c r="C118" s="5">
        <v>52290</v>
      </c>
      <c r="D118" s="25">
        <v>8246.5300000000007</v>
      </c>
      <c r="E118" s="8">
        <v>0</v>
      </c>
    </row>
    <row r="119" spans="1:5" ht="53.25" customHeight="1">
      <c r="A119" s="6" t="s">
        <v>153</v>
      </c>
      <c r="B119" s="4" t="s">
        <v>285</v>
      </c>
      <c r="C119" s="5">
        <v>20309.41</v>
      </c>
      <c r="D119" s="7">
        <v>115086.68</v>
      </c>
      <c r="E119" s="8">
        <v>0</v>
      </c>
    </row>
    <row r="120" spans="1:5" ht="52.5" customHeight="1">
      <c r="A120" s="6" t="s">
        <v>153</v>
      </c>
      <c r="B120" s="4" t="s">
        <v>284</v>
      </c>
      <c r="C120" s="5">
        <v>47164.95</v>
      </c>
      <c r="D120" s="7">
        <v>705472.8</v>
      </c>
      <c r="E120" s="8">
        <v>190661.03</v>
      </c>
    </row>
    <row r="121" spans="1:5" ht="21" customHeight="1">
      <c r="A121" s="22" t="s">
        <v>130</v>
      </c>
      <c r="B121" s="1" t="s">
        <v>131</v>
      </c>
      <c r="C121" s="2">
        <f>SUM(C122:C141)</f>
        <v>483595.15199999994</v>
      </c>
      <c r="D121" s="2">
        <f t="shared" ref="D121:E121" si="40">SUM(D122:D141)</f>
        <v>516785.79</v>
      </c>
      <c r="E121" s="3">
        <f t="shared" si="40"/>
        <v>776940.16</v>
      </c>
    </row>
    <row r="122" spans="1:5" ht="32.25" customHeight="1">
      <c r="A122" s="6" t="s">
        <v>248</v>
      </c>
      <c r="B122" s="4" t="s">
        <v>249</v>
      </c>
      <c r="C122" s="5">
        <v>8957</v>
      </c>
      <c r="D122" s="5">
        <v>0</v>
      </c>
      <c r="E122" s="8">
        <v>6897</v>
      </c>
    </row>
    <row r="123" spans="1:5" ht="43.5" customHeight="1">
      <c r="A123" s="6" t="s">
        <v>213</v>
      </c>
      <c r="B123" s="4" t="s">
        <v>214</v>
      </c>
      <c r="C123" s="5">
        <v>11435.25</v>
      </c>
      <c r="D123" s="25">
        <v>0</v>
      </c>
      <c r="E123" s="8">
        <v>0</v>
      </c>
    </row>
    <row r="124" spans="1:5" ht="78.75" customHeight="1">
      <c r="A124" s="6" t="s">
        <v>168</v>
      </c>
      <c r="B124" s="32" t="s">
        <v>219</v>
      </c>
      <c r="C124" s="5">
        <v>1282</v>
      </c>
      <c r="D124" s="7">
        <v>1282</v>
      </c>
      <c r="E124" s="8">
        <v>1282</v>
      </c>
    </row>
    <row r="125" spans="1:5" ht="48">
      <c r="A125" s="6" t="s">
        <v>169</v>
      </c>
      <c r="B125" s="32" t="s">
        <v>191</v>
      </c>
      <c r="C125" s="5">
        <v>39991</v>
      </c>
      <c r="D125" s="7">
        <v>0</v>
      </c>
      <c r="E125" s="8">
        <v>0</v>
      </c>
    </row>
    <row r="126" spans="1:5" ht="48">
      <c r="A126" s="6" t="s">
        <v>169</v>
      </c>
      <c r="B126" s="32" t="s">
        <v>286</v>
      </c>
      <c r="C126" s="5">
        <v>1012</v>
      </c>
      <c r="D126" s="7">
        <v>0</v>
      </c>
      <c r="E126" s="8">
        <v>0</v>
      </c>
    </row>
    <row r="127" spans="1:5" ht="48">
      <c r="A127" s="6" t="s">
        <v>169</v>
      </c>
      <c r="B127" s="32" t="s">
        <v>287</v>
      </c>
      <c r="C127" s="5">
        <v>794</v>
      </c>
      <c r="D127" s="7">
        <v>0</v>
      </c>
      <c r="E127" s="8">
        <v>0</v>
      </c>
    </row>
    <row r="128" spans="1:5" ht="26.25" customHeight="1">
      <c r="A128" s="6" t="s">
        <v>170</v>
      </c>
      <c r="B128" s="32" t="s">
        <v>137</v>
      </c>
      <c r="C128" s="5">
        <v>7991</v>
      </c>
      <c r="D128" s="7">
        <v>8513</v>
      </c>
      <c r="E128" s="8">
        <v>8580</v>
      </c>
    </row>
    <row r="129" spans="1:5" ht="26.25" customHeight="1">
      <c r="A129" s="6" t="s">
        <v>311</v>
      </c>
      <c r="B129" s="32" t="s">
        <v>310</v>
      </c>
      <c r="C129" s="5">
        <v>7527.14</v>
      </c>
      <c r="D129" s="7">
        <v>0</v>
      </c>
      <c r="E129" s="8">
        <v>0</v>
      </c>
    </row>
    <row r="130" spans="1:5" ht="24">
      <c r="A130" s="6" t="s">
        <v>185</v>
      </c>
      <c r="B130" s="4" t="s">
        <v>186</v>
      </c>
      <c r="C130" s="5">
        <v>329336.158</v>
      </c>
      <c r="D130" s="7">
        <v>0</v>
      </c>
      <c r="E130" s="8">
        <v>0</v>
      </c>
    </row>
    <row r="131" spans="1:5" ht="24">
      <c r="A131" s="6" t="s">
        <v>187</v>
      </c>
      <c r="B131" s="4" t="s">
        <v>188</v>
      </c>
      <c r="C131" s="5">
        <v>23400</v>
      </c>
      <c r="D131" s="7">
        <v>0</v>
      </c>
      <c r="E131" s="8">
        <v>0</v>
      </c>
    </row>
    <row r="132" spans="1:5" ht="28.5" customHeight="1">
      <c r="A132" s="6" t="s">
        <v>189</v>
      </c>
      <c r="B132" s="4" t="s">
        <v>190</v>
      </c>
      <c r="C132" s="5">
        <v>0</v>
      </c>
      <c r="D132" s="7">
        <v>33345</v>
      </c>
      <c r="E132" s="8">
        <v>635592</v>
      </c>
    </row>
    <row r="133" spans="1:5" ht="38.25">
      <c r="A133" s="33" t="s">
        <v>215</v>
      </c>
      <c r="B133" s="34" t="s">
        <v>217</v>
      </c>
      <c r="C133" s="5">
        <v>19321.295999999998</v>
      </c>
      <c r="D133" s="7">
        <v>0</v>
      </c>
      <c r="E133" s="8">
        <v>0</v>
      </c>
    </row>
    <row r="134" spans="1:5" ht="38.25">
      <c r="A134" s="33" t="s">
        <v>216</v>
      </c>
      <c r="B134" s="34" t="s">
        <v>218</v>
      </c>
      <c r="C134" s="5">
        <v>11123.458000000001</v>
      </c>
      <c r="D134" s="7">
        <v>0</v>
      </c>
      <c r="E134" s="8">
        <v>0</v>
      </c>
    </row>
    <row r="135" spans="1:5" ht="51">
      <c r="A135" s="52" t="s">
        <v>250</v>
      </c>
      <c r="B135" s="34" t="s">
        <v>251</v>
      </c>
      <c r="C135" s="39">
        <v>8838.5499999999993</v>
      </c>
      <c r="D135" s="7">
        <v>0</v>
      </c>
      <c r="E135" s="8">
        <v>0</v>
      </c>
    </row>
    <row r="136" spans="1:5" ht="30" customHeight="1">
      <c r="A136" s="52" t="s">
        <v>252</v>
      </c>
      <c r="B136" s="34" t="s">
        <v>253</v>
      </c>
      <c r="C136" s="39">
        <v>0</v>
      </c>
      <c r="D136" s="7">
        <v>0</v>
      </c>
      <c r="E136" s="8">
        <v>8258.4</v>
      </c>
    </row>
    <row r="137" spans="1:5" ht="94.5" customHeight="1">
      <c r="A137" s="52" t="s">
        <v>288</v>
      </c>
      <c r="B137" s="34" t="s">
        <v>291</v>
      </c>
      <c r="C137" s="39">
        <v>12586.3</v>
      </c>
      <c r="D137" s="7">
        <v>0</v>
      </c>
      <c r="E137" s="8">
        <v>0</v>
      </c>
    </row>
    <row r="138" spans="1:5" ht="51.75" customHeight="1">
      <c r="A138" s="52" t="s">
        <v>289</v>
      </c>
      <c r="B138" s="34" t="s">
        <v>292</v>
      </c>
      <c r="C138" s="39">
        <v>0</v>
      </c>
      <c r="D138" s="7">
        <v>10353</v>
      </c>
      <c r="E138" s="8">
        <v>0</v>
      </c>
    </row>
    <row r="139" spans="1:5" ht="34.5" customHeight="1">
      <c r="A139" s="52" t="s">
        <v>290</v>
      </c>
      <c r="B139" s="34" t="s">
        <v>293</v>
      </c>
      <c r="C139" s="39">
        <v>0</v>
      </c>
      <c r="D139" s="7">
        <v>349964.43</v>
      </c>
      <c r="E139" s="8">
        <v>90017.08</v>
      </c>
    </row>
    <row r="140" spans="1:5" ht="34.5" customHeight="1">
      <c r="A140" s="52" t="s">
        <v>313</v>
      </c>
      <c r="B140" s="34" t="s">
        <v>312</v>
      </c>
      <c r="C140" s="39">
        <v>0</v>
      </c>
      <c r="D140" s="7">
        <v>11277.29</v>
      </c>
      <c r="E140" s="8">
        <v>26313.68</v>
      </c>
    </row>
    <row r="141" spans="1:5" ht="41.25" customHeight="1">
      <c r="A141" s="52" t="s">
        <v>337</v>
      </c>
      <c r="B141" s="34" t="s">
        <v>336</v>
      </c>
      <c r="C141" s="39">
        <v>0</v>
      </c>
      <c r="D141" s="7">
        <v>102051.07</v>
      </c>
      <c r="E141" s="8">
        <v>0</v>
      </c>
    </row>
    <row r="142" spans="1:5" ht="23.25" customHeight="1">
      <c r="A142" s="40" t="s">
        <v>132</v>
      </c>
      <c r="B142" s="41" t="s">
        <v>133</v>
      </c>
      <c r="C142" s="2">
        <f>SUM(C143:C153)+C154</f>
        <v>2350051.2060000002</v>
      </c>
      <c r="D142" s="2">
        <f>SUM(D143:D153)+D154</f>
        <v>2378302.497</v>
      </c>
      <c r="E142" s="3">
        <f>SUM(E143:E153)+E154</f>
        <v>2367517.5970000001</v>
      </c>
    </row>
    <row r="143" spans="1:5" ht="36">
      <c r="A143" s="6" t="s">
        <v>171</v>
      </c>
      <c r="B143" s="4" t="s">
        <v>220</v>
      </c>
      <c r="C143" s="5">
        <v>6616</v>
      </c>
      <c r="D143" s="25">
        <v>6663</v>
      </c>
      <c r="E143" s="8">
        <v>6701</v>
      </c>
    </row>
    <row r="144" spans="1:5" ht="36">
      <c r="A144" s="6" t="s">
        <v>172</v>
      </c>
      <c r="B144" s="4" t="s">
        <v>221</v>
      </c>
      <c r="C144" s="5">
        <v>3080</v>
      </c>
      <c r="D144" s="25">
        <v>2668</v>
      </c>
      <c r="E144" s="8">
        <v>2668</v>
      </c>
    </row>
    <row r="145" spans="1:5" ht="36">
      <c r="A145" s="6" t="s">
        <v>173</v>
      </c>
      <c r="B145" s="4" t="s">
        <v>222</v>
      </c>
      <c r="C145" s="5">
        <v>1205</v>
      </c>
      <c r="D145" s="25">
        <v>1205</v>
      </c>
      <c r="E145" s="8">
        <v>1205</v>
      </c>
    </row>
    <row r="146" spans="1:5" ht="60">
      <c r="A146" s="6" t="s">
        <v>192</v>
      </c>
      <c r="B146" s="4" t="s">
        <v>223</v>
      </c>
      <c r="C146" s="5">
        <v>232.54</v>
      </c>
      <c r="D146" s="5">
        <v>232.54</v>
      </c>
      <c r="E146" s="8">
        <v>232.54</v>
      </c>
    </row>
    <row r="147" spans="1:5" ht="60">
      <c r="A147" s="6" t="s">
        <v>254</v>
      </c>
      <c r="B147" s="4" t="s">
        <v>255</v>
      </c>
      <c r="C147" s="5">
        <v>5012</v>
      </c>
      <c r="D147" s="25">
        <v>5012</v>
      </c>
      <c r="E147" s="8">
        <v>5012</v>
      </c>
    </row>
    <row r="148" spans="1:5" ht="43.5" customHeight="1">
      <c r="A148" s="6" t="s">
        <v>142</v>
      </c>
      <c r="B148" s="4" t="s">
        <v>146</v>
      </c>
      <c r="C148" s="5">
        <v>37212</v>
      </c>
      <c r="D148" s="25">
        <v>37212</v>
      </c>
      <c r="E148" s="8">
        <v>37212</v>
      </c>
    </row>
    <row r="149" spans="1:5" ht="39.75" customHeight="1">
      <c r="A149" s="6" t="s">
        <v>143</v>
      </c>
      <c r="B149" s="4" t="s">
        <v>147</v>
      </c>
      <c r="C149" s="5">
        <v>8262</v>
      </c>
      <c r="D149" s="25">
        <v>39629</v>
      </c>
      <c r="E149" s="8">
        <v>19815</v>
      </c>
    </row>
    <row r="150" spans="1:5" ht="33.75" customHeight="1">
      <c r="A150" s="6" t="s">
        <v>144</v>
      </c>
      <c r="B150" s="4" t="s">
        <v>224</v>
      </c>
      <c r="C150" s="5">
        <v>12101.98</v>
      </c>
      <c r="D150" s="25">
        <v>12524.82</v>
      </c>
      <c r="E150" s="8">
        <v>13205.16</v>
      </c>
    </row>
    <row r="151" spans="1:5" ht="34.5" customHeight="1">
      <c r="A151" s="6" t="s">
        <v>145</v>
      </c>
      <c r="B151" s="4" t="s">
        <v>148</v>
      </c>
      <c r="C151" s="5">
        <v>8.5999999999999993E-2</v>
      </c>
      <c r="D151" s="25">
        <v>0.53700000000000003</v>
      </c>
      <c r="E151" s="8">
        <v>2860.0970000000002</v>
      </c>
    </row>
    <row r="152" spans="1:5" ht="34.5" customHeight="1">
      <c r="A152" s="6" t="s">
        <v>235</v>
      </c>
      <c r="B152" s="4" t="s">
        <v>234</v>
      </c>
      <c r="C152" s="5">
        <v>7119.6</v>
      </c>
      <c r="D152" s="7">
        <v>7119.6</v>
      </c>
      <c r="E152" s="8">
        <v>8607.7999999999993</v>
      </c>
    </row>
    <row r="153" spans="1:5" ht="34.5" customHeight="1">
      <c r="A153" s="6" t="s">
        <v>226</v>
      </c>
      <c r="B153" s="4" t="s">
        <v>225</v>
      </c>
      <c r="C153" s="5">
        <v>52679</v>
      </c>
      <c r="D153" s="7">
        <v>51715</v>
      </c>
      <c r="E153" s="8">
        <v>51715</v>
      </c>
    </row>
    <row r="154" spans="1:5" ht="22.5" customHeight="1">
      <c r="A154" s="22" t="s">
        <v>134</v>
      </c>
      <c r="B154" s="1" t="s">
        <v>135</v>
      </c>
      <c r="C154" s="2">
        <f>SUM(C155:C162)</f>
        <v>2216531</v>
      </c>
      <c r="D154" s="2">
        <f t="shared" ref="D154:E154" si="41">SUM(D155:D162)</f>
        <v>2214321</v>
      </c>
      <c r="E154" s="3">
        <f t="shared" si="41"/>
        <v>2218284</v>
      </c>
    </row>
    <row r="155" spans="1:5" ht="56.25" customHeight="1">
      <c r="A155" s="6" t="s">
        <v>174</v>
      </c>
      <c r="B155" s="4" t="s">
        <v>138</v>
      </c>
      <c r="C155" s="5">
        <v>769</v>
      </c>
      <c r="D155" s="25">
        <v>1469</v>
      </c>
      <c r="E155" s="8">
        <v>1469</v>
      </c>
    </row>
    <row r="156" spans="1:5" ht="132">
      <c r="A156" s="6" t="s">
        <v>193</v>
      </c>
      <c r="B156" s="4" t="s">
        <v>227</v>
      </c>
      <c r="C156" s="5">
        <v>18490</v>
      </c>
      <c r="D156" s="25">
        <v>18226</v>
      </c>
      <c r="E156" s="8">
        <v>18226</v>
      </c>
    </row>
    <row r="157" spans="1:5" ht="108">
      <c r="A157" s="42" t="s">
        <v>194</v>
      </c>
      <c r="B157" s="43" t="s">
        <v>228</v>
      </c>
      <c r="C157" s="44">
        <v>2128095</v>
      </c>
      <c r="D157" s="45">
        <v>2163888</v>
      </c>
      <c r="E157" s="46">
        <v>2163888</v>
      </c>
    </row>
    <row r="158" spans="1:5" ht="24">
      <c r="A158" s="42" t="s">
        <v>261</v>
      </c>
      <c r="B158" s="47" t="s">
        <v>260</v>
      </c>
      <c r="C158" s="48">
        <v>53196</v>
      </c>
      <c r="D158" s="49">
        <v>15852</v>
      </c>
      <c r="E158" s="46">
        <v>19815</v>
      </c>
    </row>
    <row r="159" spans="1:5" ht="60">
      <c r="A159" s="42" t="s">
        <v>262</v>
      </c>
      <c r="B159" s="43" t="s">
        <v>265</v>
      </c>
      <c r="C159" s="48">
        <v>11695</v>
      </c>
      <c r="D159" s="49">
        <v>10600</v>
      </c>
      <c r="E159" s="46">
        <v>10600</v>
      </c>
    </row>
    <row r="160" spans="1:5" ht="36">
      <c r="A160" s="42" t="s">
        <v>263</v>
      </c>
      <c r="B160" s="43" t="s">
        <v>266</v>
      </c>
      <c r="C160" s="48">
        <v>650</v>
      </c>
      <c r="D160" s="49">
        <v>650</v>
      </c>
      <c r="E160" s="46">
        <v>650</v>
      </c>
    </row>
    <row r="161" spans="1:5" ht="36">
      <c r="A161" s="42" t="s">
        <v>264</v>
      </c>
      <c r="B161" s="43" t="s">
        <v>267</v>
      </c>
      <c r="C161" s="48">
        <v>2850</v>
      </c>
      <c r="D161" s="49">
        <v>2850</v>
      </c>
      <c r="E161" s="46">
        <v>2850</v>
      </c>
    </row>
    <row r="162" spans="1:5" ht="48">
      <c r="A162" s="42" t="s">
        <v>269</v>
      </c>
      <c r="B162" s="43" t="s">
        <v>268</v>
      </c>
      <c r="C162" s="48">
        <v>786</v>
      </c>
      <c r="D162" s="49">
        <v>786</v>
      </c>
      <c r="E162" s="46">
        <v>786</v>
      </c>
    </row>
    <row r="163" spans="1:5">
      <c r="A163" s="22" t="s">
        <v>270</v>
      </c>
      <c r="B163" s="1" t="s">
        <v>271</v>
      </c>
      <c r="C163" s="51">
        <f>C165+C164</f>
        <v>524206.90456</v>
      </c>
      <c r="D163" s="51">
        <f t="shared" ref="D163:E163" si="42">D165+D164</f>
        <v>3300.72</v>
      </c>
      <c r="E163" s="50">
        <f t="shared" si="42"/>
        <v>0</v>
      </c>
    </row>
    <row r="164" spans="1:5" ht="84">
      <c r="A164" s="53" t="s">
        <v>328</v>
      </c>
      <c r="B164" s="47" t="s">
        <v>329</v>
      </c>
      <c r="C164" s="48">
        <v>442.68</v>
      </c>
      <c r="D164" s="51">
        <v>0</v>
      </c>
      <c r="E164" s="50">
        <v>0</v>
      </c>
    </row>
    <row r="165" spans="1:5">
      <c r="A165" s="22" t="s">
        <v>272</v>
      </c>
      <c r="B165" s="1" t="s">
        <v>273</v>
      </c>
      <c r="C165" s="51">
        <f>SUM(C166:C173)</f>
        <v>523764.22456</v>
      </c>
      <c r="D165" s="51">
        <f>SUM(D166:D173)</f>
        <v>3300.72</v>
      </c>
      <c r="E165" s="50">
        <f t="shared" ref="E165" si="43">SUM(E166:E172)</f>
        <v>0</v>
      </c>
    </row>
    <row r="166" spans="1:5" ht="24">
      <c r="A166" s="53" t="s">
        <v>274</v>
      </c>
      <c r="B166" s="47" t="s">
        <v>275</v>
      </c>
      <c r="C166" s="48">
        <v>121683.09456</v>
      </c>
      <c r="D166" s="49">
        <v>0</v>
      </c>
      <c r="E166" s="54">
        <v>0</v>
      </c>
    </row>
    <row r="167" spans="1:5" ht="60">
      <c r="A167" s="56" t="s">
        <v>294</v>
      </c>
      <c r="B167" s="47" t="s">
        <v>298</v>
      </c>
      <c r="C167" s="48">
        <v>4927</v>
      </c>
      <c r="D167" s="49">
        <v>0</v>
      </c>
      <c r="E167" s="55">
        <v>0</v>
      </c>
    </row>
    <row r="168" spans="1:5" ht="48">
      <c r="A168" s="56" t="s">
        <v>295</v>
      </c>
      <c r="B168" s="47" t="s">
        <v>299</v>
      </c>
      <c r="C168" s="48">
        <v>971</v>
      </c>
      <c r="D168" s="49">
        <v>0</v>
      </c>
      <c r="E168" s="55">
        <v>0</v>
      </c>
    </row>
    <row r="169" spans="1:5" ht="36">
      <c r="A169" s="56" t="s">
        <v>296</v>
      </c>
      <c r="B169" s="47" t="s">
        <v>300</v>
      </c>
      <c r="C169" s="48">
        <v>1500</v>
      </c>
      <c r="D169" s="49">
        <v>0</v>
      </c>
      <c r="E169" s="55">
        <v>0</v>
      </c>
    </row>
    <row r="170" spans="1:5" ht="60">
      <c r="A170" s="56" t="s">
        <v>297</v>
      </c>
      <c r="B170" s="47" t="s">
        <v>301</v>
      </c>
      <c r="C170" s="48">
        <v>6351.15</v>
      </c>
      <c r="D170" s="49">
        <v>0</v>
      </c>
      <c r="E170" s="55">
        <v>0</v>
      </c>
    </row>
    <row r="171" spans="1:5" ht="36">
      <c r="A171" s="56" t="s">
        <v>318</v>
      </c>
      <c r="B171" s="47" t="s">
        <v>320</v>
      </c>
      <c r="C171" s="48">
        <v>284222.40000000002</v>
      </c>
      <c r="D171" s="49">
        <v>0</v>
      </c>
      <c r="E171" s="55">
        <v>0</v>
      </c>
    </row>
    <row r="172" spans="1:5" ht="48">
      <c r="A172" s="56" t="s">
        <v>319</v>
      </c>
      <c r="B172" s="47" t="s">
        <v>321</v>
      </c>
      <c r="C172" s="48">
        <v>102459.22</v>
      </c>
      <c r="D172" s="49">
        <v>0</v>
      </c>
      <c r="E172" s="55">
        <v>0</v>
      </c>
    </row>
    <row r="173" spans="1:5" ht="72">
      <c r="A173" s="56" t="s">
        <v>330</v>
      </c>
      <c r="B173" s="47" t="s">
        <v>331</v>
      </c>
      <c r="C173" s="48">
        <v>1650.36</v>
      </c>
      <c r="D173" s="49">
        <v>3300.72</v>
      </c>
      <c r="E173" s="55">
        <v>0</v>
      </c>
    </row>
    <row r="174" spans="1:5">
      <c r="A174" s="62" t="s">
        <v>332</v>
      </c>
      <c r="B174" s="63" t="s">
        <v>333</v>
      </c>
      <c r="C174" s="51">
        <f>C175</f>
        <v>800</v>
      </c>
      <c r="D174" s="51">
        <f t="shared" ref="D174:E174" si="44">D175</f>
        <v>0</v>
      </c>
      <c r="E174" s="64">
        <f t="shared" si="44"/>
        <v>0</v>
      </c>
    </row>
    <row r="175" spans="1:5">
      <c r="A175" s="56" t="s">
        <v>334</v>
      </c>
      <c r="B175" s="47" t="s">
        <v>335</v>
      </c>
      <c r="C175" s="48">
        <v>800</v>
      </c>
      <c r="D175" s="48">
        <v>0</v>
      </c>
      <c r="E175" s="54">
        <v>0</v>
      </c>
    </row>
    <row r="176" spans="1:5" ht="15" customHeight="1" thickBot="1">
      <c r="A176" s="66" t="s">
        <v>136</v>
      </c>
      <c r="B176" s="67"/>
      <c r="C176" s="35">
        <f>C8+C104</f>
        <v>8914291.8560199998</v>
      </c>
      <c r="D176" s="35">
        <f>D8+D104</f>
        <v>9082184.0657000002</v>
      </c>
      <c r="E176" s="58">
        <f>E8+E104</f>
        <v>10178413.816720001</v>
      </c>
    </row>
    <row r="177" spans="1:5" ht="21" customHeight="1">
      <c r="A177" s="36"/>
      <c r="B177" s="36"/>
      <c r="C177" s="36"/>
      <c r="D177" s="36"/>
      <c r="E177" s="37" t="s">
        <v>277</v>
      </c>
    </row>
    <row r="178" spans="1:5">
      <c r="A178" s="38" t="s">
        <v>139</v>
      </c>
    </row>
    <row r="179" spans="1:5" ht="15" customHeight="1">
      <c r="A179" s="65" t="s">
        <v>140</v>
      </c>
      <c r="B179" s="65"/>
      <c r="C179" s="59" t="s">
        <v>141</v>
      </c>
    </row>
  </sheetData>
  <mergeCells count="10">
    <mergeCell ref="D1:E1"/>
    <mergeCell ref="D2:E2"/>
    <mergeCell ref="D5:E5"/>
    <mergeCell ref="A3:E3"/>
    <mergeCell ref="A4:E4"/>
    <mergeCell ref="A179:B179"/>
    <mergeCell ref="A176:B176"/>
    <mergeCell ref="A5:A6"/>
    <mergeCell ref="B5:B6"/>
    <mergeCell ref="C5:C6"/>
  </mergeCells>
  <pageMargins left="1.1811023622047245" right="0.39370078740157483" top="0.78740157480314965" bottom="0.39370078740157483" header="0.59055118110236227" footer="0.23622047244094491"/>
  <pageSetup paperSize="9" scale="90" fitToHeight="0" orientation="landscape" r:id="rId1"/>
  <headerFooter>
    <oddHeader>&amp;C&amp;P</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Приложение 1</vt:lpstr>
      <vt:lpstr>'Приложение 1'!Заголовки_для_печати</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Геннадий</cp:lastModifiedBy>
  <cp:lastPrinted>2024-01-24T12:49:00Z</cp:lastPrinted>
  <dcterms:created xsi:type="dcterms:W3CDTF">2019-11-01T08:25:04Z</dcterms:created>
  <dcterms:modified xsi:type="dcterms:W3CDTF">2024-11-22T09:47:49Z</dcterms:modified>
</cp:coreProperties>
</file>