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16" windowHeight="8820"/>
  </bookViews>
  <sheets>
    <sheet name="Приложение" sheetId="3" r:id="rId1"/>
  </sheets>
  <calcPr calcId="125725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3"/>
  <c r="G56"/>
  <c r="H56"/>
  <c r="J27"/>
  <c r="F21" l="1"/>
  <c r="G21"/>
  <c r="F22"/>
  <c r="F23"/>
  <c r="F24"/>
  <c r="G24"/>
  <c r="F25"/>
  <c r="G25"/>
  <c r="F26"/>
  <c r="G26"/>
  <c r="J55"/>
  <c r="J50"/>
  <c r="J46"/>
  <c r="J43"/>
  <c r="J36"/>
  <c r="J32"/>
  <c r="J20"/>
  <c r="J16"/>
  <c r="J13"/>
  <c r="J5"/>
  <c r="J4" l="1"/>
  <c r="H12" l="1"/>
  <c r="H11"/>
  <c r="H10"/>
  <c r="H9"/>
  <c r="H8"/>
  <c r="H7"/>
  <c r="H6"/>
  <c r="K56"/>
  <c r="K10"/>
  <c r="I10"/>
  <c r="I56" l="1"/>
  <c r="I54"/>
  <c r="I53"/>
  <c r="I52"/>
  <c r="I51"/>
  <c r="I49"/>
  <c r="I48"/>
  <c r="I47"/>
  <c r="I45"/>
  <c r="I44"/>
  <c r="I42"/>
  <c r="I41"/>
  <c r="I40"/>
  <c r="I39"/>
  <c r="I38"/>
  <c r="I37"/>
  <c r="I35"/>
  <c r="I34"/>
  <c r="I33"/>
  <c r="I31"/>
  <c r="I30"/>
  <c r="I29"/>
  <c r="I28"/>
  <c r="I26"/>
  <c r="I25"/>
  <c r="I24"/>
  <c r="I23"/>
  <c r="I22"/>
  <c r="I21"/>
  <c r="I19"/>
  <c r="I18"/>
  <c r="I17"/>
  <c r="I15"/>
  <c r="I14"/>
  <c r="I12"/>
  <c r="I11"/>
  <c r="I9"/>
  <c r="I8"/>
  <c r="I7"/>
  <c r="I6"/>
  <c r="H54"/>
  <c r="H53"/>
  <c r="H52"/>
  <c r="H51"/>
  <c r="H49"/>
  <c r="H48"/>
  <c r="H47"/>
  <c r="H45"/>
  <c r="H44"/>
  <c r="H42"/>
  <c r="H41"/>
  <c r="H40"/>
  <c r="H39"/>
  <c r="H38"/>
  <c r="H37"/>
  <c r="H35"/>
  <c r="H34"/>
  <c r="H33"/>
  <c r="H31"/>
  <c r="H30"/>
  <c r="H29"/>
  <c r="H28"/>
  <c r="H26"/>
  <c r="H25"/>
  <c r="H24"/>
  <c r="H23"/>
  <c r="H22"/>
  <c r="H21"/>
  <c r="H19"/>
  <c r="H18"/>
  <c r="H17"/>
  <c r="H15"/>
  <c r="H14"/>
  <c r="F54"/>
  <c r="F53"/>
  <c r="F52"/>
  <c r="F51"/>
  <c r="F49"/>
  <c r="F48"/>
  <c r="F47"/>
  <c r="F45"/>
  <c r="F44"/>
  <c r="F42"/>
  <c r="F41"/>
  <c r="F40"/>
  <c r="F39"/>
  <c r="F38"/>
  <c r="F37"/>
  <c r="F35"/>
  <c r="F34"/>
  <c r="F33"/>
  <c r="F31"/>
  <c r="F30"/>
  <c r="F29"/>
  <c r="F28"/>
  <c r="F19"/>
  <c r="F18"/>
  <c r="F17"/>
  <c r="F15"/>
  <c r="F14"/>
  <c r="F12"/>
  <c r="F11"/>
  <c r="F10"/>
  <c r="F9"/>
  <c r="F8"/>
  <c r="F7"/>
  <c r="F6"/>
  <c r="D55"/>
  <c r="D50"/>
  <c r="D46"/>
  <c r="D43"/>
  <c r="D36"/>
  <c r="D32"/>
  <c r="D27"/>
  <c r="D20"/>
  <c r="D16"/>
  <c r="D13"/>
  <c r="D5"/>
  <c r="D4" l="1"/>
  <c r="C55" l="1"/>
  <c r="C27"/>
  <c r="K54"/>
  <c r="K51"/>
  <c r="K49"/>
  <c r="K48"/>
  <c r="K47"/>
  <c r="K45"/>
  <c r="K44"/>
  <c r="K42"/>
  <c r="K41"/>
  <c r="K40"/>
  <c r="K39"/>
  <c r="K38"/>
  <c r="K37"/>
  <c r="K35"/>
  <c r="K31"/>
  <c r="K30"/>
  <c r="K29"/>
  <c r="K28"/>
  <c r="K26"/>
  <c r="K25"/>
  <c r="K24"/>
  <c r="K21"/>
  <c r="K19"/>
  <c r="K18"/>
  <c r="K17"/>
  <c r="K14"/>
  <c r="K12"/>
  <c r="K9"/>
  <c r="K8"/>
  <c r="K7"/>
  <c r="K6"/>
  <c r="G54"/>
  <c r="G53"/>
  <c r="G52"/>
  <c r="G51"/>
  <c r="G49"/>
  <c r="G48"/>
  <c r="G47"/>
  <c r="G45"/>
  <c r="G44"/>
  <c r="G42"/>
  <c r="G41"/>
  <c r="G40"/>
  <c r="G39"/>
  <c r="G38"/>
  <c r="G37"/>
  <c r="G35"/>
  <c r="G31"/>
  <c r="G30"/>
  <c r="G29"/>
  <c r="G28"/>
  <c r="G19"/>
  <c r="G18"/>
  <c r="G17"/>
  <c r="G15"/>
  <c r="G14"/>
  <c r="G12"/>
  <c r="G11"/>
  <c r="G9"/>
  <c r="G8"/>
  <c r="G7"/>
  <c r="G6"/>
  <c r="E27" l="1"/>
  <c r="E5"/>
  <c r="C5"/>
  <c r="E13"/>
  <c r="H13" s="1"/>
  <c r="C13"/>
  <c r="E16"/>
  <c r="C16"/>
  <c r="E20"/>
  <c r="C20"/>
  <c r="E32"/>
  <c r="C32"/>
  <c r="C50"/>
  <c r="C46"/>
  <c r="C43"/>
  <c r="C36"/>
  <c r="F32" l="1"/>
  <c r="I32"/>
  <c r="H32"/>
  <c r="I27"/>
  <c r="F27"/>
  <c r="H27"/>
  <c r="F20"/>
  <c r="H20"/>
  <c r="I20"/>
  <c r="H16"/>
  <c r="I16"/>
  <c r="F16"/>
  <c r="F13"/>
  <c r="I13"/>
  <c r="F5"/>
  <c r="H5"/>
  <c r="I5"/>
  <c r="K32"/>
  <c r="K27"/>
  <c r="K20"/>
  <c r="K16"/>
  <c r="K13"/>
  <c r="K5"/>
  <c r="G32"/>
  <c r="G27"/>
  <c r="G20"/>
  <c r="G16"/>
  <c r="G13"/>
  <c r="G5"/>
  <c r="C4"/>
  <c r="E55"/>
  <c r="E50"/>
  <c r="E46"/>
  <c r="E43"/>
  <c r="E36"/>
  <c r="K55" l="1"/>
  <c r="I55"/>
  <c r="H55"/>
  <c r="F55"/>
  <c r="G55"/>
  <c r="K50"/>
  <c r="I50"/>
  <c r="F50"/>
  <c r="H50"/>
  <c r="K46"/>
  <c r="I46"/>
  <c r="F46"/>
  <c r="H46"/>
  <c r="K43"/>
  <c r="F43"/>
  <c r="I43"/>
  <c r="H43"/>
  <c r="K36"/>
  <c r="I36"/>
  <c r="F36"/>
  <c r="H36"/>
  <c r="G50"/>
  <c r="G43"/>
  <c r="G36"/>
  <c r="G46"/>
  <c r="E4"/>
  <c r="F4" l="1"/>
  <c r="H4"/>
  <c r="I4"/>
  <c r="K4"/>
  <c r="G4"/>
</calcChain>
</file>

<file path=xl/sharedStrings.xml><?xml version="1.0" encoding="utf-8"?>
<sst xmlns="http://schemas.openxmlformats.org/spreadsheetml/2006/main" count="117" uniqueCount="117">
  <si>
    <t>РАСХОДЫ БЮДЖЕТА - 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</si>
  <si>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</si>
  <si>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</si>
  <si>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</si>
  <si>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</si>
  <si>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</si>
  <si>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</si>
  <si>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</si>
  <si>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</si>
  <si>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</si>
  <si>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</si>
  <si>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</si>
  <si>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</si>
  <si>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</si>
  <si>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</si>
  <si>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</si>
  <si>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</si>
  <si>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</si>
  <si>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</si>
  <si>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</si>
  <si>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</si>
  <si>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</si>
  <si>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</si>
  <si>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</si>
  <si>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</si>
  <si>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</si>
  <si>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</si>
  <si>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</si>
  <si>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</si>
  <si>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</si>
  <si>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</si>
  <si>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</si>
  <si>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</si>
  <si>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</si>
  <si>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</si>
  <si>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</si>
  <si>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</si>
  <si>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</si>
  <si>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</si>
  <si>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</si>
  <si>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</si>
  <si>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</si>
  <si>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</si>
  <si>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</si>
  <si>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</si>
  <si>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</si>
  <si>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</si>
  <si>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</si>
  <si>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</si>
  <si>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</si>
  <si>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</si>
  <si>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</si>
  <si>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</si>
  <si>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</si>
  <si>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</si>
  <si>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</si>
  <si>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</si>
  <si>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</si>
  <si>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</si>
  <si>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</si>
  <si>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</si>
  <si>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</si>
  <si>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</si>
  <si>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</si>
  <si>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</si>
  <si>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</si>
  <si>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</si>
  <si>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</si>
  <si>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</si>
  <si>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</si>
  <si>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</si>
  <si>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</si>
  <si>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</si>
  <si>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</si>
  <si>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</si>
  <si>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</si>
  <si>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</si>
  <si>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</si>
  <si>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</si>
  <si>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</si>
  <si>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</si>
  <si>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</si>
  <si>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</si>
  <si>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</si>
  <si>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</si>
  <si>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</si>
  <si>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</si>
  <si>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</si>
  <si>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</si>
  <si>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1105</t>
  </si>
  <si>
    <t>Другие вопросы в области физической культуры и спорта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</si>
  <si>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</si>
  <si>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</si>
  <si>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</si>
  <si>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</si>
  <si>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Код</t>
  </si>
  <si>
    <t>Наименование разделов, подразделов</t>
  </si>
  <si>
    <t>0602</t>
  </si>
  <si>
    <t>Сбор,удаление отходов и очистка сточных вод</t>
  </si>
  <si>
    <t>0107</t>
  </si>
  <si>
    <t>Обеспечение проведения выборов и референдумов</t>
  </si>
  <si>
    <t>0410</t>
  </si>
  <si>
    <t>Связь и информатика</t>
  </si>
  <si>
    <t>1103</t>
  </si>
  <si>
    <t>Спорт высших достижений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</si>
  <si>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</si>
  <si>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</si>
  <si>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Запланированные значения, утвержденные решением о бюджете на </t>
    </r>
    <r>
      <rPr>
        <i/>
        <sz val="9"/>
        <color theme="0" tint="-0.499984740745262"/>
        <rFont val="Times New Roman"/>
        <family val="1"/>
        <charset val="204"/>
      </rPr>
      <t>2024 год</t>
    </r>
    <r>
      <rPr>
        <sz val="9"/>
        <color rgb="FF000000"/>
        <rFont val="Times New Roman"/>
        <family val="1"/>
        <charset val="204"/>
      </rPr>
      <t>, тыс. руб.</t>
    </r>
  </si>
  <si>
    <t>Темп роста к соответствующему периоду прошлого  года, %</t>
  </si>
  <si>
    <t>Отклонение от запланированных значений, утвержденных решением о бюджете, тыс.руб.</t>
  </si>
  <si>
    <t>% исполнения  запланированных значений, утвержденных решением о бюджете</t>
  </si>
  <si>
    <r>
      <t xml:space="preserve">Отклонение от плановых значений согласно отчета об исполнении бюджета на </t>
    </r>
    <r>
      <rPr>
        <i/>
        <sz val="9"/>
        <color theme="0" tint="-0.499984740745262"/>
        <rFont val="Times New Roman"/>
        <family val="1"/>
        <charset val="204"/>
      </rPr>
      <t>01.10.2024</t>
    </r>
    <r>
      <rPr>
        <sz val="9"/>
        <color rgb="FF000000"/>
        <rFont val="Times New Roman"/>
        <family val="1"/>
        <charset val="204"/>
      </rPr>
      <t>, тыс.руб.</t>
    </r>
  </si>
  <si>
    <r>
      <t xml:space="preserve">% исполнения плановых значений согласно отчета об исполнении бюджета на </t>
    </r>
    <r>
      <rPr>
        <i/>
        <sz val="9"/>
        <color theme="0" tint="-0.499984740745262"/>
        <rFont val="Times New Roman"/>
        <family val="1"/>
        <charset val="204"/>
      </rPr>
      <t>01.10.2024</t>
    </r>
  </si>
  <si>
    <r>
      <t xml:space="preserve">Аналитические данные о расходах бюджета городского округа Электросталь Московской области по разделам и подразделам классификации расходов бюджета за отчетный период в сравнении с запланированными значениями и в сравнении с соответсвующим периодом прошлого года (по состоянию на </t>
    </r>
    <r>
      <rPr>
        <i/>
        <sz val="11"/>
        <color theme="0" tint="-0.499984740745262"/>
        <rFont val="Times New Roman"/>
        <family val="1"/>
        <charset val="204"/>
      </rPr>
      <t>01.01.2025</t>
    </r>
    <r>
      <rPr>
        <b/>
        <sz val="11"/>
        <rFont val="Times New Roman"/>
        <family val="1"/>
        <charset val="204"/>
      </rPr>
      <t>)</t>
    </r>
  </si>
  <si>
    <r>
      <t xml:space="preserve">Плановые значения согласно отчета об исполнении бюджета на </t>
    </r>
    <r>
      <rPr>
        <i/>
        <sz val="9"/>
        <color theme="0" tint="-0.499984740745262"/>
        <rFont val="Times New Roman"/>
        <family val="1"/>
        <charset val="204"/>
      </rPr>
      <t>01.01.2025</t>
    </r>
    <r>
      <rPr>
        <sz val="9"/>
        <color rgb="FF000000"/>
        <rFont val="Times New Roman"/>
        <family val="1"/>
        <charset val="204"/>
      </rPr>
      <t>, тыс.руб.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</si>
  <si>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01.01.2025</t>
    </r>
    <r>
      <rPr>
        <sz val="9"/>
        <color rgb="FF000000"/>
        <rFont val="Times New Roman"/>
        <family val="1"/>
        <charset val="204"/>
      </rPr>
      <t>, тыс. руб.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</si>
  <si>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01.01.2024</t>
    </r>
    <r>
      <rPr>
        <sz val="9"/>
        <color rgb="FF000000"/>
        <rFont val="Times New Roman"/>
        <family val="1"/>
        <charset val="204"/>
      </rPr>
      <t>, тыс. руб.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</si>
</sst>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0" tint="-0.499984740745262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0F2F1"/>
        <bgColor rgb="FFEDE7F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2" borderId="2" applyNumberFormat="0" applyFont="0" applyBorder="0" applyAlignment="0" applyProtection="0">
      <alignment horizontal="left" wrapText="1"/>
    </xf>
  </cellStyleXfs>
  <cellXfs count="1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4" fillId="0" borderId="0" xfId="0" applyNumberFormat="1" applyFont="1"/>
    <xf numFmtId="164" fontId="3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64" fontId="9" fillId="0" borderId="1" xfId="0" applyNumberFormat="1" applyFont="1" applyBorder="1" applyAlignment="1">
      <alignment horizontal="center" wrapText="1"/>
    </xf>
    <xf numFmtId="164" fontId="11" fillId="3" borderId="1" xfId="0" applyNumberFormat="1" applyFont="1" applyFill="1" applyBorder="1" applyAlignment="1">
      <alignment horizontal="center"/>
    </xf>
    <xf numFmtId="164" fontId="11" fillId="3" borderId="3" xfId="0" applyNumberFormat="1" applyFont="1" applyFill="1" applyBorder="1" applyAlignment="1">
      <alignment horizontal="center"/>
    </xf>
    <xf numFmtId="164" fontId="10" fillId="0" borderId="1" xfId="0" applyNumberFormat="1" applyFont="1" applyBorder="1" applyAlignment="1">
      <alignment horizontal="center" wrapText="1"/>
    </xf>
    <xf numFmtId="164" fontId="12" fillId="3" borderId="3" xfId="0" applyNumberFormat="1" applyFont="1" applyFill="1" applyBorder="1" applyAlignment="1">
      <alignment horizontal="center"/>
    </xf>
    <xf numFmtId="164" fontId="8" fillId="3" borderId="3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top" wrapText="1"/>
    </xf>
  </cellXfs>
  <cellStyles count="2">
    <cellStyle name="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8"/>
  <sheetViews>
    <sheetView tabSelected="1" topLeftCell="F1" zoomScaleSheetLayoutView="70" workbookViewId="0">
      <selection activeCell="L3" sqref="L3"/>
    </sheetView>
  </sheetViews>
  <sheetFormatPr defaultRowHeight="14.4"/>
  <cols>
    <col min="1" max="1" width="6.6640625" customWidth="1"/>
    <col min="2" max="2" width="54.33203125" customWidth="1"/>
    <col min="3" max="11" width="15.44140625" customWidth="1"/>
  </cols>
  <sheetData>
    <row r="1" spans="1:11" ht="30.75" customHeight="1">
      <c r="A1" s="16" t="s">
        <v>113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3" spans="1:11" ht="84">
      <c r="A3" s="1" t="s">
        <v>95</v>
      </c>
      <c r="B3" s="1" t="s">
        <v>96</v>
      </c>
      <c r="C3" s="1" t="s">
        <v>107</v>
      </c>
      <c r="D3" s="1" t="s">
        <v>114</v>
      </c>
      <c r="E3" s="1" t="s">
        <v>115</v>
      </c>
      <c r="F3" s="1" t="s">
        <v>109</v>
      </c>
      <c r="G3" s="1" t="s">
        <v>110</v>
      </c>
      <c r="H3" s="1" t="s">
        <v>111</v>
      </c>
      <c r="I3" s="1" t="s">
        <v>112</v>
      </c>
      <c r="J3" s="1" t="s">
        <v>116</v>
      </c>
      <c r="K3" s="1" t="s">
        <v>108</v>
      </c>
    </row>
    <row r="4" spans="1:11" ht="14.4" customHeight="1">
      <c r="A4" s="5"/>
      <c r="B4" s="2" t="s">
        <v>0</v>
      </c>
      <c r="C4" s="8">
        <f>C5+C13+C16+C20+C27+C32+C36+C43+C46+C50+C55</f>
        <v>8659842.2000000011</v>
      </c>
      <c r="D4" s="10">
        <f t="shared" ref="D4" si="0">D5+D13+D16+D20+D27+D32+D36+D43+D46+D50+D55</f>
        <v>9667072.1999999993</v>
      </c>
      <c r="E4" s="10">
        <f t="shared" ref="E4" si="1">E5+E13+E16+E20+E27+E32+E36+E43+E46+E50+E55</f>
        <v>9110312.4999999981</v>
      </c>
      <c r="F4" s="8">
        <f>C4-E4</f>
        <v>-450470.29999999702</v>
      </c>
      <c r="G4" s="8">
        <f>E4/C4*100</f>
        <v>105.20183035205881</v>
      </c>
      <c r="H4" s="8">
        <f>D4-E4</f>
        <v>556759.70000000112</v>
      </c>
      <c r="I4" s="8">
        <f>E4/D4*100</f>
        <v>94.240658510857074</v>
      </c>
      <c r="J4" s="8">
        <f t="shared" ref="J4" si="2">J5+J13+J16+J20+J27+J32+J36+J43+J46+J50+J55</f>
        <v>7920791.9999999991</v>
      </c>
      <c r="K4" s="8">
        <f>E4/J4*100</f>
        <v>115.01769646267694</v>
      </c>
    </row>
    <row r="5" spans="1:11" ht="14.4" customHeight="1">
      <c r="A5" s="5" t="s">
        <v>1</v>
      </c>
      <c r="B5" s="2" t="s">
        <v>2</v>
      </c>
      <c r="C5" s="8">
        <f>SUM(C6:C12)</f>
        <v>897476</v>
      </c>
      <c r="D5" s="10">
        <f>SUM(D6:D12)</f>
        <v>1028976.7</v>
      </c>
      <c r="E5" s="10">
        <f>SUM(E6:E12)</f>
        <v>851353.70000000007</v>
      </c>
      <c r="F5" s="8">
        <f t="shared" ref="F5:F56" si="3">C5-E5</f>
        <v>46122.29999999993</v>
      </c>
      <c r="G5" s="8">
        <f t="shared" ref="G5:G56" si="4">E5/C5*100</f>
        <v>94.860887644906384</v>
      </c>
      <c r="H5" s="8">
        <f t="shared" ref="H5:H56" si="5">D5-E5</f>
        <v>177622.99999999988</v>
      </c>
      <c r="I5" s="8">
        <f t="shared" ref="I5:I56" si="6">E5/D5*100</f>
        <v>82.737898729874075</v>
      </c>
      <c r="J5" s="10">
        <f>SUM(J6:J12)</f>
        <v>658563.69999999995</v>
      </c>
      <c r="K5" s="8">
        <f t="shared" ref="K5:K56" si="7">E5/J5*100</f>
        <v>129.27431317577938</v>
      </c>
    </row>
    <row r="6" spans="1:11" ht="24" customHeight="1">
      <c r="A6" s="4" t="s">
        <v>3</v>
      </c>
      <c r="B6" s="3" t="s">
        <v>4</v>
      </c>
      <c r="C6" s="12">
        <v>4892.5</v>
      </c>
      <c r="D6" s="14">
        <v>5584.2</v>
      </c>
      <c r="E6" s="14">
        <v>5495.1</v>
      </c>
      <c r="F6" s="9">
        <f t="shared" si="3"/>
        <v>-602.60000000000036</v>
      </c>
      <c r="G6" s="9">
        <f t="shared" si="4"/>
        <v>112.31681144609095</v>
      </c>
      <c r="H6" s="9">
        <f t="shared" si="5"/>
        <v>89.099999999999454</v>
      </c>
      <c r="I6" s="9">
        <f t="shared" si="6"/>
        <v>98.404426775545289</v>
      </c>
      <c r="J6" s="15">
        <v>4420.3999999999996</v>
      </c>
      <c r="K6" s="9">
        <f t="shared" si="7"/>
        <v>124.31227943172564</v>
      </c>
    </row>
    <row r="7" spans="1:11" ht="36" customHeight="1">
      <c r="A7" s="4" t="s">
        <v>5</v>
      </c>
      <c r="B7" s="3" t="s">
        <v>6</v>
      </c>
      <c r="C7" s="12">
        <v>7637</v>
      </c>
      <c r="D7" s="14">
        <v>3238.1</v>
      </c>
      <c r="E7" s="14">
        <v>3109.7</v>
      </c>
      <c r="F7" s="9">
        <f t="shared" si="3"/>
        <v>4527.3</v>
      </c>
      <c r="G7" s="9">
        <f t="shared" si="4"/>
        <v>40.718868665706424</v>
      </c>
      <c r="H7" s="9">
        <f t="shared" si="5"/>
        <v>128.40000000000009</v>
      </c>
      <c r="I7" s="9">
        <f t="shared" si="6"/>
        <v>96.034711713659235</v>
      </c>
      <c r="J7" s="15">
        <v>3985.5</v>
      </c>
      <c r="K7" s="9">
        <f t="shared" si="7"/>
        <v>78.025341864257939</v>
      </c>
    </row>
    <row r="8" spans="1:11" ht="36" customHeight="1">
      <c r="A8" s="4" t="s">
        <v>7</v>
      </c>
      <c r="B8" s="3" t="s">
        <v>8</v>
      </c>
      <c r="C8" s="12">
        <v>207188</v>
      </c>
      <c r="D8" s="14">
        <v>207588.8</v>
      </c>
      <c r="E8" s="14">
        <v>202265.7</v>
      </c>
      <c r="F8" s="9">
        <f t="shared" si="3"/>
        <v>4922.2999999999884</v>
      </c>
      <c r="G8" s="9">
        <f t="shared" si="4"/>
        <v>97.624234994304686</v>
      </c>
      <c r="H8" s="9">
        <f t="shared" si="5"/>
        <v>5323.0999999999767</v>
      </c>
      <c r="I8" s="9">
        <f t="shared" si="6"/>
        <v>97.435747978696355</v>
      </c>
      <c r="J8" s="15">
        <v>156562.5</v>
      </c>
      <c r="K8" s="9">
        <f t="shared" si="7"/>
        <v>129.19166467065867</v>
      </c>
    </row>
    <row r="9" spans="1:11" ht="24" customHeight="1">
      <c r="A9" s="4" t="s">
        <v>9</v>
      </c>
      <c r="B9" s="3" t="s">
        <v>10</v>
      </c>
      <c r="C9" s="12">
        <v>48560.9</v>
      </c>
      <c r="D9" s="14">
        <v>51282.8</v>
      </c>
      <c r="E9" s="14">
        <v>50911.9</v>
      </c>
      <c r="F9" s="9">
        <f t="shared" si="3"/>
        <v>-2351</v>
      </c>
      <c r="G9" s="9">
        <f t="shared" si="4"/>
        <v>104.84134355005776</v>
      </c>
      <c r="H9" s="9">
        <f t="shared" si="5"/>
        <v>370.90000000000146</v>
      </c>
      <c r="I9" s="9">
        <f t="shared" si="6"/>
        <v>99.276755559368837</v>
      </c>
      <c r="J9" s="15">
        <v>38912.300000000003</v>
      </c>
      <c r="K9" s="9">
        <f t="shared" si="7"/>
        <v>130.83755008056579</v>
      </c>
    </row>
    <row r="10" spans="1:11" ht="14.4" customHeight="1">
      <c r="A10" s="4" t="s">
        <v>99</v>
      </c>
      <c r="B10" s="3" t="s">
        <v>100</v>
      </c>
      <c r="C10" s="9">
        <v>0</v>
      </c>
      <c r="D10" s="13">
        <v>0</v>
      </c>
      <c r="E10" s="13">
        <v>0</v>
      </c>
      <c r="F10" s="9">
        <f t="shared" si="3"/>
        <v>0</v>
      </c>
      <c r="G10" s="9">
        <v>0</v>
      </c>
      <c r="H10" s="9">
        <f t="shared" si="5"/>
        <v>0</v>
      </c>
      <c r="I10" s="9" t="e">
        <f t="shared" si="6"/>
        <v>#DIV/0!</v>
      </c>
      <c r="J10" s="9">
        <v>0</v>
      </c>
      <c r="K10" s="9" t="e">
        <f t="shared" si="7"/>
        <v>#DIV/0!</v>
      </c>
    </row>
    <row r="11" spans="1:11" ht="14.4" customHeight="1">
      <c r="A11" s="4" t="s">
        <v>11</v>
      </c>
      <c r="B11" s="3" t="s">
        <v>12</v>
      </c>
      <c r="C11" s="12">
        <v>27200</v>
      </c>
      <c r="D11" s="14">
        <v>1492.8</v>
      </c>
      <c r="E11" s="14">
        <v>0</v>
      </c>
      <c r="F11" s="9">
        <f t="shared" si="3"/>
        <v>27200</v>
      </c>
      <c r="G11" s="9">
        <f t="shared" si="4"/>
        <v>0</v>
      </c>
      <c r="H11" s="9">
        <f t="shared" si="5"/>
        <v>1492.8</v>
      </c>
      <c r="I11" s="9">
        <f t="shared" si="6"/>
        <v>0</v>
      </c>
      <c r="J11" s="15">
        <v>0</v>
      </c>
      <c r="K11" s="9">
        <v>0</v>
      </c>
    </row>
    <row r="12" spans="1:11" ht="14.4" customHeight="1">
      <c r="A12" s="4" t="s">
        <v>13</v>
      </c>
      <c r="B12" s="3" t="s">
        <v>14</v>
      </c>
      <c r="C12" s="12">
        <v>601997.6</v>
      </c>
      <c r="D12" s="14">
        <v>759790</v>
      </c>
      <c r="E12" s="14">
        <v>589571.30000000005</v>
      </c>
      <c r="F12" s="9">
        <f t="shared" si="3"/>
        <v>12426.29999999993</v>
      </c>
      <c r="G12" s="9">
        <f t="shared" si="4"/>
        <v>97.935822335504341</v>
      </c>
      <c r="H12" s="9">
        <f t="shared" si="5"/>
        <v>170218.69999999995</v>
      </c>
      <c r="I12" s="9">
        <f t="shared" si="6"/>
        <v>77.596612221798139</v>
      </c>
      <c r="J12" s="15">
        <v>454683</v>
      </c>
      <c r="K12" s="9">
        <f t="shared" si="7"/>
        <v>129.66644893255301</v>
      </c>
    </row>
    <row r="13" spans="1:11" ht="14.4" customHeight="1">
      <c r="A13" s="5" t="s">
        <v>15</v>
      </c>
      <c r="B13" s="2" t="s">
        <v>16</v>
      </c>
      <c r="C13" s="8">
        <f>SUM(C14:C15)</f>
        <v>12668</v>
      </c>
      <c r="D13" s="10">
        <f>SUM(D14:D15)</f>
        <v>12606.8</v>
      </c>
      <c r="E13" s="10">
        <f>SUM(E14:E15)</f>
        <v>12588</v>
      </c>
      <c r="F13" s="8">
        <f t="shared" si="3"/>
        <v>80</v>
      </c>
      <c r="G13" s="8">
        <f t="shared" si="4"/>
        <v>99.368487527628673</v>
      </c>
      <c r="H13" s="8">
        <f t="shared" si="5"/>
        <v>18.799999999999272</v>
      </c>
      <c r="I13" s="8">
        <f t="shared" si="6"/>
        <v>99.850874131421136</v>
      </c>
      <c r="J13" s="8">
        <f>SUM(J14:J15)</f>
        <v>11870.5</v>
      </c>
      <c r="K13" s="8">
        <f t="shared" si="7"/>
        <v>106.04439577102902</v>
      </c>
    </row>
    <row r="14" spans="1:11" ht="14.4" customHeight="1">
      <c r="A14" s="4" t="s">
        <v>17</v>
      </c>
      <c r="B14" s="3" t="s">
        <v>18</v>
      </c>
      <c r="C14" s="11">
        <v>12102</v>
      </c>
      <c r="D14" s="14">
        <v>12116.3</v>
      </c>
      <c r="E14" s="14">
        <v>12097.5</v>
      </c>
      <c r="F14" s="9">
        <f t="shared" si="3"/>
        <v>4.5</v>
      </c>
      <c r="G14" s="9">
        <f t="shared" si="4"/>
        <v>99.962816063460579</v>
      </c>
      <c r="H14" s="9">
        <f t="shared" si="5"/>
        <v>18.799999999999272</v>
      </c>
      <c r="I14" s="9">
        <f t="shared" si="6"/>
        <v>99.844837120242985</v>
      </c>
      <c r="J14" s="15">
        <v>11452.3</v>
      </c>
      <c r="K14" s="9">
        <f t="shared" si="7"/>
        <v>105.63380281690142</v>
      </c>
    </row>
    <row r="15" spans="1:11" ht="14.4" customHeight="1">
      <c r="A15" s="4" t="s">
        <v>19</v>
      </c>
      <c r="B15" s="3" t="s">
        <v>20</v>
      </c>
      <c r="C15" s="11">
        <v>566</v>
      </c>
      <c r="D15" s="14">
        <v>490.5</v>
      </c>
      <c r="E15" s="14">
        <v>490.5</v>
      </c>
      <c r="F15" s="9">
        <f t="shared" si="3"/>
        <v>75.5</v>
      </c>
      <c r="G15" s="9">
        <f t="shared" si="4"/>
        <v>86.660777385159022</v>
      </c>
      <c r="H15" s="9">
        <f t="shared" si="5"/>
        <v>0</v>
      </c>
      <c r="I15" s="9">
        <f t="shared" si="6"/>
        <v>100</v>
      </c>
      <c r="J15" s="15">
        <v>418.2</v>
      </c>
      <c r="K15" s="9">
        <v>0</v>
      </c>
    </row>
    <row r="16" spans="1:11" ht="14.4" customHeight="1">
      <c r="A16" s="5" t="s">
        <v>21</v>
      </c>
      <c r="B16" s="2" t="s">
        <v>22</v>
      </c>
      <c r="C16" s="8">
        <f>SUM(C17:C19)</f>
        <v>112366.3</v>
      </c>
      <c r="D16" s="10">
        <f>SUM(D17:D19)</f>
        <v>119615.20000000001</v>
      </c>
      <c r="E16" s="10">
        <f>SUM(E17:E19)</f>
        <v>117270.6</v>
      </c>
      <c r="F16" s="8">
        <f t="shared" si="3"/>
        <v>-4904.3000000000029</v>
      </c>
      <c r="G16" s="8">
        <f t="shared" si="4"/>
        <v>104.36456482059123</v>
      </c>
      <c r="H16" s="8">
        <f t="shared" si="5"/>
        <v>2344.6000000000058</v>
      </c>
      <c r="I16" s="8">
        <f t="shared" si="6"/>
        <v>98.039881219109276</v>
      </c>
      <c r="J16" s="8">
        <f>SUM(J17:J19)</f>
        <v>84617.400000000009</v>
      </c>
      <c r="K16" s="8">
        <f t="shared" si="7"/>
        <v>138.5892263293365</v>
      </c>
    </row>
    <row r="17" spans="1:11" ht="24" customHeight="1">
      <c r="A17" s="4" t="s">
        <v>23</v>
      </c>
      <c r="B17" s="3" t="s">
        <v>24</v>
      </c>
      <c r="C17" s="11">
        <v>3104.2</v>
      </c>
      <c r="D17" s="14">
        <v>3116.3</v>
      </c>
      <c r="E17" s="14">
        <v>2976.4</v>
      </c>
      <c r="F17" s="8">
        <f t="shared" si="3"/>
        <v>127.79999999999973</v>
      </c>
      <c r="G17" s="9">
        <f t="shared" si="4"/>
        <v>95.882997229559962</v>
      </c>
      <c r="H17" s="8">
        <f t="shared" si="5"/>
        <v>139.90000000000009</v>
      </c>
      <c r="I17" s="8">
        <f t="shared" si="6"/>
        <v>95.510701793793913</v>
      </c>
      <c r="J17" s="15">
        <v>2593.3000000000002</v>
      </c>
      <c r="K17" s="9">
        <f t="shared" si="7"/>
        <v>114.77268345351482</v>
      </c>
    </row>
    <row r="18" spans="1:11" ht="24" customHeight="1">
      <c r="A18" s="4" t="s">
        <v>105</v>
      </c>
      <c r="B18" s="3" t="s">
        <v>106</v>
      </c>
      <c r="C18" s="11">
        <v>75194.3</v>
      </c>
      <c r="D18" s="14">
        <v>77039.5</v>
      </c>
      <c r="E18" s="14">
        <v>75935.100000000006</v>
      </c>
      <c r="F18" s="8">
        <f t="shared" si="3"/>
        <v>-740.80000000000291</v>
      </c>
      <c r="G18" s="9">
        <f t="shared" si="4"/>
        <v>100.98518105760677</v>
      </c>
      <c r="H18" s="8">
        <f t="shared" si="5"/>
        <v>1104.3999999999942</v>
      </c>
      <c r="I18" s="8">
        <f t="shared" si="6"/>
        <v>98.566449678411729</v>
      </c>
      <c r="J18" s="15">
        <v>59939.4</v>
      </c>
      <c r="K18" s="9">
        <f t="shared" si="7"/>
        <v>126.68645331785105</v>
      </c>
    </row>
    <row r="19" spans="1:11" ht="24" customHeight="1">
      <c r="A19" s="4" t="s">
        <v>25</v>
      </c>
      <c r="B19" s="3" t="s">
        <v>26</v>
      </c>
      <c r="C19" s="11">
        <v>34067.800000000003</v>
      </c>
      <c r="D19" s="14">
        <v>39459.4</v>
      </c>
      <c r="E19" s="14">
        <v>38359.1</v>
      </c>
      <c r="F19" s="8">
        <f t="shared" si="3"/>
        <v>-4291.2999999999956</v>
      </c>
      <c r="G19" s="9">
        <f t="shared" si="4"/>
        <v>112.59635198046247</v>
      </c>
      <c r="H19" s="8">
        <f t="shared" si="5"/>
        <v>1100.3000000000029</v>
      </c>
      <c r="I19" s="8">
        <f t="shared" si="6"/>
        <v>97.211564291398247</v>
      </c>
      <c r="J19" s="15">
        <v>22084.7</v>
      </c>
      <c r="K19" s="9">
        <f t="shared" si="7"/>
        <v>173.69083573695815</v>
      </c>
    </row>
    <row r="20" spans="1:11" ht="14.4" customHeight="1">
      <c r="A20" s="5" t="s">
        <v>27</v>
      </c>
      <c r="B20" s="2" t="s">
        <v>28</v>
      </c>
      <c r="C20" s="8">
        <f>SUM(C21:C26)</f>
        <v>526728.20000000007</v>
      </c>
      <c r="D20" s="10">
        <f>SUM(D21:D26)</f>
        <v>653495.4</v>
      </c>
      <c r="E20" s="10">
        <f>SUM(E21:E26)</f>
        <v>641393.19999999995</v>
      </c>
      <c r="F20" s="8">
        <f t="shared" si="3"/>
        <v>-114664.99999999988</v>
      </c>
      <c r="G20" s="8">
        <f t="shared" si="4"/>
        <v>121.76929201816039</v>
      </c>
      <c r="H20" s="8">
        <f t="shared" si="5"/>
        <v>12102.20000000007</v>
      </c>
      <c r="I20" s="8">
        <f t="shared" si="6"/>
        <v>98.148081838066474</v>
      </c>
      <c r="J20" s="8">
        <f>SUM(J21:J26)</f>
        <v>511156.6</v>
      </c>
      <c r="K20" s="8">
        <f t="shared" si="7"/>
        <v>125.47880629928284</v>
      </c>
    </row>
    <row r="21" spans="1:11">
      <c r="A21" s="4" t="s">
        <v>29</v>
      </c>
      <c r="B21" s="3" t="s">
        <v>30</v>
      </c>
      <c r="C21" s="11">
        <v>3178</v>
      </c>
      <c r="D21" s="14">
        <v>3080</v>
      </c>
      <c r="E21" s="14">
        <v>823</v>
      </c>
      <c r="F21" s="9">
        <f t="shared" si="3"/>
        <v>2355</v>
      </c>
      <c r="G21" s="9">
        <f t="shared" si="4"/>
        <v>25.896790434235367</v>
      </c>
      <c r="H21" s="9">
        <f t="shared" si="5"/>
        <v>2257</v>
      </c>
      <c r="I21" s="9">
        <f t="shared" si="6"/>
        <v>26.720779220779221</v>
      </c>
      <c r="J21" s="15">
        <v>2909</v>
      </c>
      <c r="K21" s="9">
        <f t="shared" si="7"/>
        <v>28.291509109659678</v>
      </c>
    </row>
    <row r="22" spans="1:11" ht="14.4" customHeight="1">
      <c r="A22" s="4" t="s">
        <v>31</v>
      </c>
      <c r="B22" s="3" t="s">
        <v>32</v>
      </c>
      <c r="C22" s="11">
        <v>350</v>
      </c>
      <c r="D22" s="14">
        <v>350</v>
      </c>
      <c r="E22" s="14">
        <v>350</v>
      </c>
      <c r="F22" s="9">
        <f t="shared" si="3"/>
        <v>0</v>
      </c>
      <c r="G22" s="9">
        <v>0</v>
      </c>
      <c r="H22" s="9">
        <f t="shared" si="5"/>
        <v>0</v>
      </c>
      <c r="I22" s="9">
        <f t="shared" si="6"/>
        <v>100</v>
      </c>
      <c r="J22" s="15">
        <v>0</v>
      </c>
      <c r="K22" s="9">
        <v>0</v>
      </c>
    </row>
    <row r="23" spans="1:11" ht="14.4" customHeight="1">
      <c r="A23" s="4" t="s">
        <v>33</v>
      </c>
      <c r="B23" s="3" t="s">
        <v>34</v>
      </c>
      <c r="C23" s="11">
        <v>0</v>
      </c>
      <c r="D23" s="14">
        <v>0</v>
      </c>
      <c r="E23" s="14">
        <v>0</v>
      </c>
      <c r="F23" s="9">
        <f t="shared" si="3"/>
        <v>0</v>
      </c>
      <c r="G23" s="9">
        <v>0</v>
      </c>
      <c r="H23" s="9">
        <f t="shared" si="5"/>
        <v>0</v>
      </c>
      <c r="I23" s="9" t="e">
        <f t="shared" si="6"/>
        <v>#DIV/0!</v>
      </c>
      <c r="J23" s="15">
        <v>0</v>
      </c>
      <c r="K23" s="9">
        <v>0</v>
      </c>
    </row>
    <row r="24" spans="1:11" ht="14.4" customHeight="1">
      <c r="A24" s="4" t="s">
        <v>35</v>
      </c>
      <c r="B24" s="3" t="s">
        <v>36</v>
      </c>
      <c r="C24" s="11">
        <v>496824.7</v>
      </c>
      <c r="D24" s="14">
        <v>634765.9</v>
      </c>
      <c r="E24" s="14">
        <v>626313.19999999995</v>
      </c>
      <c r="F24" s="9">
        <f t="shared" si="3"/>
        <v>-129488.49999999994</v>
      </c>
      <c r="G24" s="9">
        <f t="shared" si="4"/>
        <v>126.06321706630123</v>
      </c>
      <c r="H24" s="9">
        <f t="shared" si="5"/>
        <v>8452.7000000000698</v>
      </c>
      <c r="I24" s="9">
        <f t="shared" si="6"/>
        <v>98.668375223054667</v>
      </c>
      <c r="J24" s="15">
        <v>496688.5</v>
      </c>
      <c r="K24" s="9">
        <f t="shared" si="7"/>
        <v>126.09778563425567</v>
      </c>
    </row>
    <row r="25" spans="1:11" ht="14.4" customHeight="1">
      <c r="A25" s="4" t="s">
        <v>101</v>
      </c>
      <c r="B25" s="3" t="s">
        <v>102</v>
      </c>
      <c r="C25" s="11">
        <v>9580.4</v>
      </c>
      <c r="D25" s="14">
        <v>8589.5</v>
      </c>
      <c r="E25" s="14">
        <v>7427.1</v>
      </c>
      <c r="F25" s="9">
        <f t="shared" si="3"/>
        <v>2153.2999999999993</v>
      </c>
      <c r="G25" s="9">
        <f t="shared" si="4"/>
        <v>77.523902968560819</v>
      </c>
      <c r="H25" s="9">
        <f t="shared" si="5"/>
        <v>1162.3999999999996</v>
      </c>
      <c r="I25" s="9">
        <f t="shared" si="6"/>
        <v>86.467198323534561</v>
      </c>
      <c r="J25" s="15">
        <v>7605.8</v>
      </c>
      <c r="K25" s="9">
        <f t="shared" si="7"/>
        <v>97.650477267348606</v>
      </c>
    </row>
    <row r="26" spans="1:11" ht="14.4" customHeight="1">
      <c r="A26" s="4" t="s">
        <v>37</v>
      </c>
      <c r="B26" s="3" t="s">
        <v>38</v>
      </c>
      <c r="C26" s="11">
        <v>16795.099999999999</v>
      </c>
      <c r="D26" s="14">
        <v>6710</v>
      </c>
      <c r="E26" s="14">
        <v>6479.9</v>
      </c>
      <c r="F26" s="9">
        <f t="shared" si="3"/>
        <v>10315.199999999999</v>
      </c>
      <c r="G26" s="9">
        <f t="shared" si="4"/>
        <v>38.582086441878886</v>
      </c>
      <c r="H26" s="9">
        <f t="shared" si="5"/>
        <v>230.10000000000036</v>
      </c>
      <c r="I26" s="9">
        <f t="shared" si="6"/>
        <v>96.570789865871831</v>
      </c>
      <c r="J26" s="15">
        <v>3953.3</v>
      </c>
      <c r="K26" s="9">
        <f t="shared" si="7"/>
        <v>163.91116282599344</v>
      </c>
    </row>
    <row r="27" spans="1:11" ht="14.4" customHeight="1">
      <c r="A27" s="5" t="s">
        <v>39</v>
      </c>
      <c r="B27" s="2" t="s">
        <v>40</v>
      </c>
      <c r="C27" s="10">
        <f>SUM(C28:C31)</f>
        <v>2075281.7000000002</v>
      </c>
      <c r="D27" s="10">
        <f>SUM(D28:D31)</f>
        <v>2775610.8</v>
      </c>
      <c r="E27" s="10">
        <f>SUM(E28:E31)</f>
        <v>2484488.6999999997</v>
      </c>
      <c r="F27" s="8">
        <f t="shared" si="3"/>
        <v>-409206.99999999953</v>
      </c>
      <c r="G27" s="8">
        <f t="shared" si="4"/>
        <v>119.7181423611069</v>
      </c>
      <c r="H27" s="8">
        <f t="shared" si="5"/>
        <v>291122.10000000009</v>
      </c>
      <c r="I27" s="8">
        <f t="shared" si="6"/>
        <v>89.511422134544219</v>
      </c>
      <c r="J27" s="8">
        <f>SUM(J28:J31)</f>
        <v>2064803.5</v>
      </c>
      <c r="K27" s="8">
        <f t="shared" si="7"/>
        <v>120.32567263664555</v>
      </c>
    </row>
    <row r="28" spans="1:11" ht="14.4" customHeight="1">
      <c r="A28" s="4" t="s">
        <v>41</v>
      </c>
      <c r="B28" s="3" t="s">
        <v>42</v>
      </c>
      <c r="C28" s="11">
        <v>173025.6</v>
      </c>
      <c r="D28" s="14">
        <v>192591</v>
      </c>
      <c r="E28" s="14">
        <v>163565.79999999999</v>
      </c>
      <c r="F28" s="9">
        <f t="shared" si="3"/>
        <v>9459.8000000000175</v>
      </c>
      <c r="G28" s="9">
        <f t="shared" si="4"/>
        <v>94.532716545990866</v>
      </c>
      <c r="H28" s="9">
        <f t="shared" si="5"/>
        <v>29025.200000000012</v>
      </c>
      <c r="I28" s="9">
        <f t="shared" si="6"/>
        <v>84.929098452160261</v>
      </c>
      <c r="J28" s="15">
        <v>266714.8</v>
      </c>
      <c r="K28" s="9">
        <f t="shared" si="7"/>
        <v>61.326105637932351</v>
      </c>
    </row>
    <row r="29" spans="1:11" ht="14.4" customHeight="1">
      <c r="A29" s="4" t="s">
        <v>43</v>
      </c>
      <c r="B29" s="3" t="s">
        <v>44</v>
      </c>
      <c r="C29" s="11">
        <v>601149.69999999995</v>
      </c>
      <c r="D29" s="14">
        <v>1247141</v>
      </c>
      <c r="E29" s="14">
        <v>1054719.3999999999</v>
      </c>
      <c r="F29" s="9">
        <f t="shared" si="3"/>
        <v>-453569.69999999995</v>
      </c>
      <c r="G29" s="9">
        <f t="shared" si="4"/>
        <v>175.45037450738144</v>
      </c>
      <c r="H29" s="9">
        <f t="shared" si="5"/>
        <v>192421.60000000009</v>
      </c>
      <c r="I29" s="9">
        <f t="shared" si="6"/>
        <v>84.570982751749796</v>
      </c>
      <c r="J29" s="15">
        <v>113557</v>
      </c>
      <c r="K29" s="9">
        <f t="shared" si="7"/>
        <v>928.80174714020268</v>
      </c>
    </row>
    <row r="30" spans="1:11" ht="14.4" customHeight="1">
      <c r="A30" s="4" t="s">
        <v>45</v>
      </c>
      <c r="B30" s="3" t="s">
        <v>46</v>
      </c>
      <c r="C30" s="11">
        <v>1255810.8</v>
      </c>
      <c r="D30" s="14">
        <v>1281808.3999999999</v>
      </c>
      <c r="E30" s="14">
        <v>1213292.2</v>
      </c>
      <c r="F30" s="9">
        <f t="shared" si="3"/>
        <v>42518.600000000093</v>
      </c>
      <c r="G30" s="9">
        <f t="shared" si="4"/>
        <v>96.614251127638013</v>
      </c>
      <c r="H30" s="9">
        <f t="shared" si="5"/>
        <v>68516.199999999953</v>
      </c>
      <c r="I30" s="9">
        <f t="shared" si="6"/>
        <v>94.65472374810463</v>
      </c>
      <c r="J30" s="15">
        <v>1644756.5</v>
      </c>
      <c r="K30" s="9">
        <f t="shared" si="7"/>
        <v>73.767284093420514</v>
      </c>
    </row>
    <row r="31" spans="1:11" ht="14.4" customHeight="1">
      <c r="A31" s="4" t="s">
        <v>47</v>
      </c>
      <c r="B31" s="3" t="s">
        <v>48</v>
      </c>
      <c r="C31" s="11">
        <v>45295.6</v>
      </c>
      <c r="D31" s="14">
        <v>54070.400000000001</v>
      </c>
      <c r="E31" s="14">
        <v>52911.3</v>
      </c>
      <c r="F31" s="9">
        <f t="shared" si="3"/>
        <v>-7615.7000000000044</v>
      </c>
      <c r="G31" s="9">
        <f t="shared" si="4"/>
        <v>116.81333286235309</v>
      </c>
      <c r="H31" s="9">
        <f t="shared" si="5"/>
        <v>1159.0999999999985</v>
      </c>
      <c r="I31" s="9">
        <f t="shared" si="6"/>
        <v>97.856313250872944</v>
      </c>
      <c r="J31" s="15">
        <v>39775.199999999997</v>
      </c>
      <c r="K31" s="9">
        <f t="shared" si="7"/>
        <v>133.02585530682438</v>
      </c>
    </row>
    <row r="32" spans="1:11" ht="14.4" customHeight="1">
      <c r="A32" s="5" t="s">
        <v>49</v>
      </c>
      <c r="B32" s="2" t="s">
        <v>50</v>
      </c>
      <c r="C32" s="8">
        <f>SUM(C33:C35)</f>
        <v>16332.5</v>
      </c>
      <c r="D32" s="10">
        <f>SUM(D33:D35)</f>
        <v>53146.5</v>
      </c>
      <c r="E32" s="10">
        <f>SUM(E33:E35)</f>
        <v>51236.3</v>
      </c>
      <c r="F32" s="8">
        <f t="shared" si="3"/>
        <v>-34903.800000000003</v>
      </c>
      <c r="G32" s="8">
        <f t="shared" si="4"/>
        <v>313.7076381448033</v>
      </c>
      <c r="H32" s="8">
        <f t="shared" si="5"/>
        <v>1910.1999999999971</v>
      </c>
      <c r="I32" s="8">
        <f t="shared" si="6"/>
        <v>96.405784012117451</v>
      </c>
      <c r="J32" s="8">
        <f>SUM(J33:J35)</f>
        <v>20770.5</v>
      </c>
      <c r="K32" s="8">
        <f t="shared" si="7"/>
        <v>246.67822151609252</v>
      </c>
    </row>
    <row r="33" spans="1:11" ht="14.4" customHeight="1">
      <c r="A33" s="4" t="s">
        <v>97</v>
      </c>
      <c r="B33" s="3" t="s">
        <v>98</v>
      </c>
      <c r="C33" s="9">
        <v>0</v>
      </c>
      <c r="D33" s="13">
        <v>0</v>
      </c>
      <c r="E33" s="13">
        <v>0</v>
      </c>
      <c r="F33" s="9">
        <f t="shared" si="3"/>
        <v>0</v>
      </c>
      <c r="G33" s="9">
        <v>0</v>
      </c>
      <c r="H33" s="9">
        <f t="shared" si="5"/>
        <v>0</v>
      </c>
      <c r="I33" s="9" t="e">
        <f t="shared" si="6"/>
        <v>#DIV/0!</v>
      </c>
      <c r="J33" s="9">
        <v>0</v>
      </c>
      <c r="K33" s="9">
        <v>0</v>
      </c>
    </row>
    <row r="34" spans="1:11" ht="14.4" customHeight="1">
      <c r="A34" s="4" t="s">
        <v>51</v>
      </c>
      <c r="B34" s="3" t="s">
        <v>52</v>
      </c>
      <c r="C34" s="9">
        <v>940</v>
      </c>
      <c r="D34" s="13">
        <v>940</v>
      </c>
      <c r="E34" s="13">
        <v>308</v>
      </c>
      <c r="F34" s="9">
        <f t="shared" si="3"/>
        <v>632</v>
      </c>
      <c r="G34" s="9">
        <v>0</v>
      </c>
      <c r="H34" s="9">
        <f t="shared" si="5"/>
        <v>632</v>
      </c>
      <c r="I34" s="9">
        <f t="shared" si="6"/>
        <v>32.765957446808507</v>
      </c>
      <c r="J34" s="9">
        <v>0</v>
      </c>
      <c r="K34" s="9">
        <v>0</v>
      </c>
    </row>
    <row r="35" spans="1:11" ht="14.4" customHeight="1">
      <c r="A35" s="4" t="s">
        <v>53</v>
      </c>
      <c r="B35" s="3" t="s">
        <v>54</v>
      </c>
      <c r="C35" s="9">
        <v>15392.5</v>
      </c>
      <c r="D35" s="13">
        <v>52206.5</v>
      </c>
      <c r="E35" s="13">
        <v>50928.3</v>
      </c>
      <c r="F35" s="9">
        <f t="shared" si="3"/>
        <v>-35535.800000000003</v>
      </c>
      <c r="G35" s="9">
        <f t="shared" si="4"/>
        <v>330.86438200422282</v>
      </c>
      <c r="H35" s="9">
        <f t="shared" si="5"/>
        <v>1278.1999999999971</v>
      </c>
      <c r="I35" s="9">
        <f t="shared" si="6"/>
        <v>97.551645867851704</v>
      </c>
      <c r="J35" s="9">
        <v>20770.5</v>
      </c>
      <c r="K35" s="9">
        <f t="shared" si="7"/>
        <v>245.19534917310608</v>
      </c>
    </row>
    <row r="36" spans="1:11" ht="14.4" customHeight="1">
      <c r="A36" s="5" t="s">
        <v>55</v>
      </c>
      <c r="B36" s="2" t="s">
        <v>56</v>
      </c>
      <c r="C36" s="10">
        <f>SUM(C37:C42)</f>
        <v>4178644.1</v>
      </c>
      <c r="D36" s="10">
        <f t="shared" ref="D36" si="8">SUM(D37:D42)</f>
        <v>4132260</v>
      </c>
      <c r="E36" s="10">
        <f t="shared" ref="E36" si="9">SUM(E37:E42)</f>
        <v>4077169.1999999997</v>
      </c>
      <c r="F36" s="8">
        <f t="shared" si="3"/>
        <v>101474.90000000037</v>
      </c>
      <c r="G36" s="8">
        <f t="shared" si="4"/>
        <v>97.571583088399407</v>
      </c>
      <c r="H36" s="8">
        <f t="shared" si="5"/>
        <v>55090.800000000279</v>
      </c>
      <c r="I36" s="8">
        <f t="shared" si="6"/>
        <v>98.666811865661884</v>
      </c>
      <c r="J36" s="8">
        <f t="shared" ref="J36" si="10">SUM(J37:J42)</f>
        <v>3862921.9</v>
      </c>
      <c r="K36" s="8">
        <f t="shared" si="7"/>
        <v>105.54624984781597</v>
      </c>
    </row>
    <row r="37" spans="1:11" ht="14.4" customHeight="1">
      <c r="A37" s="4" t="s">
        <v>57</v>
      </c>
      <c r="B37" s="3" t="s">
        <v>58</v>
      </c>
      <c r="C37" s="9">
        <v>706012</v>
      </c>
      <c r="D37" s="13">
        <v>708793</v>
      </c>
      <c r="E37" s="13">
        <v>707754</v>
      </c>
      <c r="F37" s="9">
        <f t="shared" si="3"/>
        <v>-1742</v>
      </c>
      <c r="G37" s="9">
        <f t="shared" si="4"/>
        <v>100.24673801578443</v>
      </c>
      <c r="H37" s="9">
        <f t="shared" si="5"/>
        <v>1039</v>
      </c>
      <c r="I37" s="9">
        <f t="shared" si="6"/>
        <v>99.853412773546012</v>
      </c>
      <c r="J37" s="9">
        <v>721567.5</v>
      </c>
      <c r="K37" s="9">
        <f t="shared" si="7"/>
        <v>98.085626084877717</v>
      </c>
    </row>
    <row r="38" spans="1:11" ht="14.4" customHeight="1">
      <c r="A38" s="4" t="s">
        <v>59</v>
      </c>
      <c r="B38" s="3" t="s">
        <v>60</v>
      </c>
      <c r="C38" s="9">
        <v>3014763.2</v>
      </c>
      <c r="D38" s="13">
        <v>2930373.6</v>
      </c>
      <c r="E38" s="13">
        <v>2880606.1</v>
      </c>
      <c r="F38" s="9">
        <f t="shared" si="3"/>
        <v>134157.10000000009</v>
      </c>
      <c r="G38" s="9">
        <f t="shared" si="4"/>
        <v>95.549995435794088</v>
      </c>
      <c r="H38" s="9">
        <f t="shared" si="5"/>
        <v>49767.5</v>
      </c>
      <c r="I38" s="9">
        <f t="shared" si="6"/>
        <v>98.301667063885645</v>
      </c>
      <c r="J38" s="9">
        <v>2728587.9</v>
      </c>
      <c r="K38" s="9">
        <f t="shared" si="7"/>
        <v>105.57131401191072</v>
      </c>
    </row>
    <row r="39" spans="1:11" ht="14.4" customHeight="1">
      <c r="A39" s="4" t="s">
        <v>61</v>
      </c>
      <c r="B39" s="3" t="s">
        <v>62</v>
      </c>
      <c r="C39" s="9">
        <v>306106.3</v>
      </c>
      <c r="D39" s="13">
        <v>328834.2</v>
      </c>
      <c r="E39" s="13">
        <v>326699.8</v>
      </c>
      <c r="F39" s="9">
        <f t="shared" si="3"/>
        <v>-20593.5</v>
      </c>
      <c r="G39" s="9">
        <f t="shared" si="4"/>
        <v>106.72756490147377</v>
      </c>
      <c r="H39" s="9">
        <f t="shared" si="5"/>
        <v>2134.4000000000233</v>
      </c>
      <c r="I39" s="9">
        <f t="shared" si="6"/>
        <v>99.350919095398211</v>
      </c>
      <c r="J39" s="9">
        <v>282435.40000000002</v>
      </c>
      <c r="K39" s="9">
        <f t="shared" si="7"/>
        <v>115.67239800676543</v>
      </c>
    </row>
    <row r="40" spans="1:11" ht="24" customHeight="1">
      <c r="A40" s="4" t="s">
        <v>63</v>
      </c>
      <c r="B40" s="3" t="s">
        <v>64</v>
      </c>
      <c r="C40" s="9">
        <v>1642.1</v>
      </c>
      <c r="D40" s="13">
        <v>1302.3</v>
      </c>
      <c r="E40" s="13">
        <v>1112.8</v>
      </c>
      <c r="F40" s="9">
        <f t="shared" si="3"/>
        <v>529.29999999999995</v>
      </c>
      <c r="G40" s="9">
        <f t="shared" si="4"/>
        <v>67.766883868217533</v>
      </c>
      <c r="H40" s="9">
        <f t="shared" si="5"/>
        <v>189.5</v>
      </c>
      <c r="I40" s="9">
        <f t="shared" si="6"/>
        <v>85.448821316132992</v>
      </c>
      <c r="J40" s="9">
        <v>798.5</v>
      </c>
      <c r="K40" s="9">
        <f t="shared" si="7"/>
        <v>139.36130244207888</v>
      </c>
    </row>
    <row r="41" spans="1:11">
      <c r="A41" s="4" t="s">
        <v>65</v>
      </c>
      <c r="B41" s="3" t="s">
        <v>66</v>
      </c>
      <c r="C41" s="9">
        <v>45136.2</v>
      </c>
      <c r="D41" s="13">
        <v>50094.8</v>
      </c>
      <c r="E41" s="13">
        <v>49349.7</v>
      </c>
      <c r="F41" s="9">
        <f t="shared" si="3"/>
        <v>-4213.5</v>
      </c>
      <c r="G41" s="9">
        <f t="shared" si="4"/>
        <v>109.33507916040783</v>
      </c>
      <c r="H41" s="9">
        <f t="shared" si="5"/>
        <v>745.10000000000582</v>
      </c>
      <c r="I41" s="9">
        <f t="shared" si="6"/>
        <v>98.512620072342827</v>
      </c>
      <c r="J41" s="9">
        <v>35364.400000000001</v>
      </c>
      <c r="K41" s="9">
        <f t="shared" si="7"/>
        <v>139.54626686724501</v>
      </c>
    </row>
    <row r="42" spans="1:11" ht="14.4" customHeight="1">
      <c r="A42" s="4" t="s">
        <v>67</v>
      </c>
      <c r="B42" s="3" t="s">
        <v>68</v>
      </c>
      <c r="C42" s="9">
        <v>104984.3</v>
      </c>
      <c r="D42" s="13">
        <v>112862.1</v>
      </c>
      <c r="E42" s="13">
        <v>111646.8</v>
      </c>
      <c r="F42" s="9">
        <f t="shared" si="3"/>
        <v>-6662.5</v>
      </c>
      <c r="G42" s="9">
        <f t="shared" si="4"/>
        <v>106.34618700129448</v>
      </c>
      <c r="H42" s="9">
        <f t="shared" si="5"/>
        <v>1215.3000000000029</v>
      </c>
      <c r="I42" s="9">
        <f t="shared" si="6"/>
        <v>98.923199196187213</v>
      </c>
      <c r="J42" s="9">
        <v>94168.2</v>
      </c>
      <c r="K42" s="9">
        <f t="shared" si="7"/>
        <v>118.56104289983243</v>
      </c>
    </row>
    <row r="43" spans="1:11" ht="14.4" customHeight="1">
      <c r="A43" s="5" t="s">
        <v>69</v>
      </c>
      <c r="B43" s="2" t="s">
        <v>70</v>
      </c>
      <c r="C43" s="8">
        <f>SUM(C44:C45)</f>
        <v>273610.40000000002</v>
      </c>
      <c r="D43" s="10">
        <f t="shared" ref="D43" si="11">SUM(D44:D45)</f>
        <v>309727.40000000002</v>
      </c>
      <c r="E43" s="10">
        <f t="shared" ref="E43" si="12">SUM(E44:E45)</f>
        <v>308585.5</v>
      </c>
      <c r="F43" s="8">
        <f t="shared" si="3"/>
        <v>-34975.099999999977</v>
      </c>
      <c r="G43" s="8">
        <f t="shared" si="4"/>
        <v>112.78281088730544</v>
      </c>
      <c r="H43" s="8">
        <f t="shared" si="5"/>
        <v>1141.9000000000233</v>
      </c>
      <c r="I43" s="8">
        <f t="shared" si="6"/>
        <v>99.631320961593957</v>
      </c>
      <c r="J43" s="8">
        <f t="shared" ref="J43" si="13">SUM(J44:J45)</f>
        <v>261136.09999999998</v>
      </c>
      <c r="K43" s="8">
        <f t="shared" si="7"/>
        <v>118.17037169506631</v>
      </c>
    </row>
    <row r="44" spans="1:11" ht="14.4" customHeight="1">
      <c r="A44" s="4" t="s">
        <v>71</v>
      </c>
      <c r="B44" s="3" t="s">
        <v>72</v>
      </c>
      <c r="C44" s="9">
        <v>255684.1</v>
      </c>
      <c r="D44" s="13">
        <v>292629.40000000002</v>
      </c>
      <c r="E44" s="13">
        <v>291653.7</v>
      </c>
      <c r="F44" s="9">
        <f t="shared" si="3"/>
        <v>-35969.600000000006</v>
      </c>
      <c r="G44" s="9">
        <f t="shared" si="4"/>
        <v>114.06798467327457</v>
      </c>
      <c r="H44" s="9">
        <f t="shared" si="5"/>
        <v>975.70000000001164</v>
      </c>
      <c r="I44" s="9">
        <f t="shared" si="6"/>
        <v>99.666574855431477</v>
      </c>
      <c r="J44" s="9">
        <v>245487.8</v>
      </c>
      <c r="K44" s="9">
        <f t="shared" si="7"/>
        <v>118.80578179445172</v>
      </c>
    </row>
    <row r="45" spans="1:11" ht="14.4" customHeight="1">
      <c r="A45" s="4" t="s">
        <v>73</v>
      </c>
      <c r="B45" s="3" t="s">
        <v>74</v>
      </c>
      <c r="C45" s="9">
        <v>17926.3</v>
      </c>
      <c r="D45" s="13">
        <v>17098</v>
      </c>
      <c r="E45" s="13">
        <v>16931.8</v>
      </c>
      <c r="F45" s="9">
        <f t="shared" si="3"/>
        <v>994.5</v>
      </c>
      <c r="G45" s="9">
        <f t="shared" si="4"/>
        <v>94.452285189916495</v>
      </c>
      <c r="H45" s="9">
        <f t="shared" si="5"/>
        <v>166.20000000000073</v>
      </c>
      <c r="I45" s="9">
        <f t="shared" si="6"/>
        <v>99.02795648613872</v>
      </c>
      <c r="J45" s="9">
        <v>15648.3</v>
      </c>
      <c r="K45" s="9">
        <f t="shared" si="7"/>
        <v>108.202168925698</v>
      </c>
    </row>
    <row r="46" spans="1:11" ht="14.4" customHeight="1">
      <c r="A46" s="5" t="s">
        <v>75</v>
      </c>
      <c r="B46" s="2" t="s">
        <v>76</v>
      </c>
      <c r="C46" s="8">
        <f>SUM(C47:C49)</f>
        <v>115033.7</v>
      </c>
      <c r="D46" s="10">
        <f t="shared" ref="D46" si="14">SUM(D47:D49)</f>
        <v>125652.2</v>
      </c>
      <c r="E46" s="10">
        <f t="shared" ref="E46" si="15">SUM(E47:E49)</f>
        <v>122227.90000000001</v>
      </c>
      <c r="F46" s="8">
        <f t="shared" si="3"/>
        <v>-7194.2000000000116</v>
      </c>
      <c r="G46" s="8">
        <f t="shared" si="4"/>
        <v>106.25399339497905</v>
      </c>
      <c r="H46" s="8">
        <f t="shared" si="5"/>
        <v>3424.2999999999884</v>
      </c>
      <c r="I46" s="8">
        <f t="shared" si="6"/>
        <v>97.274779112502614</v>
      </c>
      <c r="J46" s="8">
        <f t="shared" ref="J46" si="16">SUM(J47:J49)</f>
        <v>113130.4</v>
      </c>
      <c r="K46" s="8">
        <f t="shared" si="7"/>
        <v>108.04160508581249</v>
      </c>
    </row>
    <row r="47" spans="1:11" ht="14.4" customHeight="1">
      <c r="A47" s="4" t="s">
        <v>77</v>
      </c>
      <c r="B47" s="3" t="s">
        <v>78</v>
      </c>
      <c r="C47" s="9">
        <v>8603</v>
      </c>
      <c r="D47" s="13">
        <v>8603</v>
      </c>
      <c r="E47" s="13">
        <v>8522</v>
      </c>
      <c r="F47" s="9">
        <f t="shared" si="3"/>
        <v>81</v>
      </c>
      <c r="G47" s="9">
        <f t="shared" si="4"/>
        <v>99.058467976287346</v>
      </c>
      <c r="H47" s="9">
        <f t="shared" si="5"/>
        <v>81</v>
      </c>
      <c r="I47" s="9">
        <f t="shared" si="6"/>
        <v>99.058467976287346</v>
      </c>
      <c r="J47" s="9">
        <v>8060.7</v>
      </c>
      <c r="K47" s="9">
        <f t="shared" si="7"/>
        <v>105.72282804222959</v>
      </c>
    </row>
    <row r="48" spans="1:11" ht="14.4" customHeight="1">
      <c r="A48" s="4" t="s">
        <v>79</v>
      </c>
      <c r="B48" s="3" t="s">
        <v>80</v>
      </c>
      <c r="C48" s="9">
        <v>10338</v>
      </c>
      <c r="D48" s="13">
        <v>9727.5</v>
      </c>
      <c r="E48" s="13">
        <v>9690.7999999999993</v>
      </c>
      <c r="F48" s="9">
        <f t="shared" si="3"/>
        <v>647.20000000000073</v>
      </c>
      <c r="G48" s="9">
        <f t="shared" si="4"/>
        <v>93.739601470303725</v>
      </c>
      <c r="H48" s="9">
        <f t="shared" si="5"/>
        <v>36.700000000000728</v>
      </c>
      <c r="I48" s="9">
        <f t="shared" si="6"/>
        <v>99.622719095348231</v>
      </c>
      <c r="J48" s="9">
        <v>360</v>
      </c>
      <c r="K48" s="9">
        <f t="shared" si="7"/>
        <v>2691.8888888888887</v>
      </c>
    </row>
    <row r="49" spans="1:11" ht="14.4" customHeight="1">
      <c r="A49" s="4" t="s">
        <v>81</v>
      </c>
      <c r="B49" s="3" t="s">
        <v>82</v>
      </c>
      <c r="C49" s="13">
        <v>96092.7</v>
      </c>
      <c r="D49" s="13">
        <v>107321.7</v>
      </c>
      <c r="E49" s="13">
        <v>104015.1</v>
      </c>
      <c r="F49" s="9">
        <f t="shared" si="3"/>
        <v>-7922.4000000000087</v>
      </c>
      <c r="G49" s="9">
        <f t="shared" si="4"/>
        <v>108.24453886715642</v>
      </c>
      <c r="H49" s="9">
        <f t="shared" si="5"/>
        <v>3306.5999999999913</v>
      </c>
      <c r="I49" s="9">
        <f t="shared" si="6"/>
        <v>96.918982833853732</v>
      </c>
      <c r="J49" s="13">
        <v>104709.7</v>
      </c>
      <c r="K49" s="9">
        <f t="shared" si="7"/>
        <v>99.336642164002015</v>
      </c>
    </row>
    <row r="50" spans="1:11" ht="14.4" customHeight="1">
      <c r="A50" s="5" t="s">
        <v>83</v>
      </c>
      <c r="B50" s="2" t="s">
        <v>84</v>
      </c>
      <c r="C50" s="8">
        <f>SUM(C51:C54)</f>
        <v>441042.3</v>
      </c>
      <c r="D50" s="10">
        <f t="shared" ref="D50" si="17">SUM(D51:D54)</f>
        <v>443882.19999999995</v>
      </c>
      <c r="E50" s="10">
        <f t="shared" ref="E50" si="18">SUM(E51:E54)</f>
        <v>443408.19999999995</v>
      </c>
      <c r="F50" s="8">
        <f t="shared" si="3"/>
        <v>-2365.8999999999651</v>
      </c>
      <c r="G50" s="8">
        <f t="shared" si="4"/>
        <v>100.53643380691601</v>
      </c>
      <c r="H50" s="8">
        <f t="shared" si="5"/>
        <v>474</v>
      </c>
      <c r="I50" s="8">
        <f t="shared" si="6"/>
        <v>99.893214911523813</v>
      </c>
      <c r="J50" s="8">
        <f t="shared" ref="J50" si="19">SUM(J51:J54)</f>
        <v>331099.80000000005</v>
      </c>
      <c r="K50" s="8">
        <f t="shared" si="7"/>
        <v>133.91980303219751</v>
      </c>
    </row>
    <row r="51" spans="1:11" ht="14.4" customHeight="1">
      <c r="A51" s="4" t="s">
        <v>85</v>
      </c>
      <c r="B51" s="3" t="s">
        <v>86</v>
      </c>
      <c r="C51" s="9">
        <v>174582.7</v>
      </c>
      <c r="D51" s="13">
        <v>180150.8</v>
      </c>
      <c r="E51" s="13">
        <v>179781.9</v>
      </c>
      <c r="F51" s="9">
        <f t="shared" si="3"/>
        <v>-5199.1999999999825</v>
      </c>
      <c r="G51" s="9">
        <f t="shared" si="4"/>
        <v>102.97807285601608</v>
      </c>
      <c r="H51" s="9">
        <f t="shared" si="5"/>
        <v>368.89999999999418</v>
      </c>
      <c r="I51" s="9">
        <f t="shared" si="6"/>
        <v>99.795227109732522</v>
      </c>
      <c r="J51" s="9">
        <v>163388.5</v>
      </c>
      <c r="K51" s="9">
        <f t="shared" si="7"/>
        <v>110.03338668266127</v>
      </c>
    </row>
    <row r="52" spans="1:11" ht="15" customHeight="1">
      <c r="A52" s="4" t="s">
        <v>87</v>
      </c>
      <c r="B52" s="3" t="s">
        <v>88</v>
      </c>
      <c r="C52" s="9">
        <v>15328.8</v>
      </c>
      <c r="D52" s="13">
        <v>11991.8</v>
      </c>
      <c r="E52" s="13">
        <v>11989.8</v>
      </c>
      <c r="F52" s="9">
        <f t="shared" si="3"/>
        <v>3339</v>
      </c>
      <c r="G52" s="9">
        <f t="shared" si="4"/>
        <v>78.217472992015018</v>
      </c>
      <c r="H52" s="9">
        <f t="shared" si="5"/>
        <v>2</v>
      </c>
      <c r="I52" s="9">
        <f t="shared" si="6"/>
        <v>99.983321936656708</v>
      </c>
      <c r="J52" s="9">
        <v>0</v>
      </c>
      <c r="K52" s="9">
        <v>0</v>
      </c>
    </row>
    <row r="53" spans="1:11" ht="14.4" customHeight="1">
      <c r="A53" s="4" t="s">
        <v>103</v>
      </c>
      <c r="B53" s="3" t="s">
        <v>104</v>
      </c>
      <c r="C53" s="9">
        <v>240227.1</v>
      </c>
      <c r="D53" s="13">
        <v>240256.5</v>
      </c>
      <c r="E53" s="13">
        <v>240256.5</v>
      </c>
      <c r="F53" s="9">
        <f t="shared" si="3"/>
        <v>-29.399999999994179</v>
      </c>
      <c r="G53" s="9">
        <f t="shared" si="4"/>
        <v>100.01223841939564</v>
      </c>
      <c r="H53" s="9">
        <f t="shared" si="5"/>
        <v>0</v>
      </c>
      <c r="I53" s="9">
        <f t="shared" si="6"/>
        <v>100</v>
      </c>
      <c r="J53" s="9">
        <v>158306.4</v>
      </c>
      <c r="K53" s="9">
        <v>0</v>
      </c>
    </row>
    <row r="54" spans="1:11">
      <c r="A54" s="4" t="s">
        <v>89</v>
      </c>
      <c r="B54" s="3" t="s">
        <v>90</v>
      </c>
      <c r="C54" s="9">
        <v>10903.7</v>
      </c>
      <c r="D54" s="13">
        <v>11483.1</v>
      </c>
      <c r="E54" s="13">
        <v>11380</v>
      </c>
      <c r="F54" s="9">
        <f t="shared" si="3"/>
        <v>-476.29999999999927</v>
      </c>
      <c r="G54" s="9">
        <f t="shared" si="4"/>
        <v>104.36824197290828</v>
      </c>
      <c r="H54" s="9">
        <f t="shared" si="5"/>
        <v>103.10000000000036</v>
      </c>
      <c r="I54" s="9">
        <f t="shared" si="6"/>
        <v>99.102158824707615</v>
      </c>
      <c r="J54" s="9">
        <v>9404.9</v>
      </c>
      <c r="K54" s="9">
        <f t="shared" si="7"/>
        <v>121.00075492562388</v>
      </c>
    </row>
    <row r="55" spans="1:11">
      <c r="A55" s="5" t="s">
        <v>91</v>
      </c>
      <c r="B55" s="2" t="s">
        <v>92</v>
      </c>
      <c r="C55" s="8">
        <f>C56</f>
        <v>10659</v>
      </c>
      <c r="D55" s="10">
        <f t="shared" ref="D55:E55" si="20">D56</f>
        <v>12099</v>
      </c>
      <c r="E55" s="10">
        <f t="shared" si="20"/>
        <v>591.20000000000005</v>
      </c>
      <c r="F55" s="8">
        <f t="shared" si="3"/>
        <v>10067.799999999999</v>
      </c>
      <c r="G55" s="8">
        <f t="shared" si="4"/>
        <v>5.5464865371986116</v>
      </c>
      <c r="H55" s="8">
        <f t="shared" si="5"/>
        <v>11507.8</v>
      </c>
      <c r="I55" s="8">
        <f t="shared" si="6"/>
        <v>4.8863542441524102</v>
      </c>
      <c r="J55" s="8">
        <f t="shared" ref="J55" si="21">J56</f>
        <v>721.6</v>
      </c>
      <c r="K55" s="9">
        <f t="shared" si="7"/>
        <v>81.929046563192912</v>
      </c>
    </row>
    <row r="56" spans="1:11">
      <c r="A56" s="4" t="s">
        <v>93</v>
      </c>
      <c r="B56" s="3" t="s">
        <v>94</v>
      </c>
      <c r="C56" s="9">
        <v>10659</v>
      </c>
      <c r="D56" s="13">
        <v>12099</v>
      </c>
      <c r="E56" s="13">
        <v>591.20000000000005</v>
      </c>
      <c r="F56" s="9">
        <f t="shared" si="3"/>
        <v>10067.799999999999</v>
      </c>
      <c r="G56" s="9">
        <f t="shared" si="4"/>
        <v>5.5464865371986116</v>
      </c>
      <c r="H56" s="9">
        <f t="shared" si="5"/>
        <v>11507.8</v>
      </c>
      <c r="I56" s="9">
        <f t="shared" si="6"/>
        <v>4.8863542441524102</v>
      </c>
      <c r="J56" s="9">
        <v>721.6</v>
      </c>
      <c r="K56" s="9">
        <f t="shared" si="7"/>
        <v>81.929046563192912</v>
      </c>
    </row>
    <row r="57" spans="1:11">
      <c r="A57" s="6"/>
    </row>
    <row r="58" spans="1:11">
      <c r="A58" s="7"/>
    </row>
  </sheetData>
  <mergeCells count="1">
    <mergeCell ref="A1:K1"/>
  </mergeCells>
  <pageMargins left="0.23622047244094491" right="0.23622047244094491" top="0.74803149606299213" bottom="0.74803149606299213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Nosyreva</cp:lastModifiedBy>
  <cp:lastPrinted>2024-04-04T07:58:39Z</cp:lastPrinted>
  <dcterms:created xsi:type="dcterms:W3CDTF">2017-12-11T14:03:53Z</dcterms:created>
  <dcterms:modified xsi:type="dcterms:W3CDTF">2025-01-13T12:25:26Z</dcterms:modified>
</cp:coreProperties>
</file>